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60-2024 Hřiště agility\"/>
    </mc:Choice>
  </mc:AlternateContent>
  <xr:revisionPtr revIDLastSave="0" documentId="8_{2A1CE026-1653-44C8-BEE2-23A5F7DF05E2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Pol'!$A$1:$Y$132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122" i="12"/>
  <c r="BA119" i="12"/>
  <c r="BA113" i="12"/>
  <c r="BA109" i="12"/>
  <c r="BA107" i="12"/>
  <c r="BA101" i="12"/>
  <c r="BA99" i="12"/>
  <c r="BA93" i="12"/>
  <c r="BA91" i="12"/>
  <c r="BA85" i="12"/>
  <c r="BA82" i="12"/>
  <c r="BA78" i="12"/>
  <c r="BA73" i="12"/>
  <c r="BA71" i="12"/>
  <c r="BA66" i="12"/>
  <c r="BA64" i="12"/>
  <c r="BA59" i="12"/>
  <c r="BA56" i="12"/>
  <c r="BA51" i="12"/>
  <c r="BA49" i="12"/>
  <c r="BA44" i="12"/>
  <c r="BA42" i="12"/>
  <c r="BA37" i="12"/>
  <c r="BA35" i="12"/>
  <c r="BA30" i="12"/>
  <c r="BA28" i="12"/>
  <c r="BA24" i="12"/>
  <c r="BA22" i="12"/>
  <c r="G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11" i="12"/>
  <c r="I11" i="12"/>
  <c r="K11" i="12"/>
  <c r="M11" i="12"/>
  <c r="O11" i="12"/>
  <c r="O8" i="12" s="1"/>
  <c r="Q11" i="12"/>
  <c r="V11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V16" i="12"/>
  <c r="G17" i="12"/>
  <c r="I17" i="12"/>
  <c r="K17" i="12"/>
  <c r="M17" i="12"/>
  <c r="M16" i="12" s="1"/>
  <c r="O17" i="12"/>
  <c r="O16" i="12" s="1"/>
  <c r="Q17" i="12"/>
  <c r="Q16" i="12" s="1"/>
  <c r="V17" i="12"/>
  <c r="G18" i="12"/>
  <c r="G19" i="12"/>
  <c r="I19" i="12"/>
  <c r="I18" i="12" s="1"/>
  <c r="K19" i="12"/>
  <c r="K18" i="12" s="1"/>
  <c r="M19" i="12"/>
  <c r="O19" i="12"/>
  <c r="Q19" i="12"/>
  <c r="Q18" i="12" s="1"/>
  <c r="V19" i="12"/>
  <c r="V18" i="12" s="1"/>
  <c r="G25" i="12"/>
  <c r="I25" i="12"/>
  <c r="K25" i="12"/>
  <c r="M25" i="12"/>
  <c r="O25" i="12"/>
  <c r="Q25" i="12"/>
  <c r="V25" i="12"/>
  <c r="G32" i="12"/>
  <c r="I32" i="12"/>
  <c r="K32" i="12"/>
  <c r="M32" i="12"/>
  <c r="O32" i="12"/>
  <c r="Q32" i="12"/>
  <c r="V32" i="12"/>
  <c r="G39" i="12"/>
  <c r="M39" i="12" s="1"/>
  <c r="I39" i="12"/>
  <c r="K39" i="12"/>
  <c r="O39" i="12"/>
  <c r="Q39" i="12"/>
  <c r="V39" i="12"/>
  <c r="G46" i="12"/>
  <c r="M46" i="12" s="1"/>
  <c r="I46" i="12"/>
  <c r="K46" i="12"/>
  <c r="O46" i="12"/>
  <c r="Q46" i="12"/>
  <c r="V46" i="12"/>
  <c r="G53" i="12"/>
  <c r="I53" i="12"/>
  <c r="K53" i="12"/>
  <c r="M53" i="12"/>
  <c r="O53" i="12"/>
  <c r="O18" i="12" s="1"/>
  <c r="Q53" i="12"/>
  <c r="V53" i="12"/>
  <c r="G61" i="12"/>
  <c r="I61" i="12"/>
  <c r="K61" i="12"/>
  <c r="M61" i="12"/>
  <c r="O61" i="12"/>
  <c r="Q61" i="12"/>
  <c r="V61" i="12"/>
  <c r="G68" i="12"/>
  <c r="I68" i="12"/>
  <c r="K68" i="12"/>
  <c r="M68" i="12"/>
  <c r="O68" i="12"/>
  <c r="Q68" i="12"/>
  <c r="V68" i="12"/>
  <c r="G75" i="12"/>
  <c r="I75" i="12"/>
  <c r="K75" i="12"/>
  <c r="M75" i="12"/>
  <c r="O75" i="12"/>
  <c r="Q75" i="12"/>
  <c r="V75" i="12"/>
  <c r="G79" i="12"/>
  <c r="M79" i="12" s="1"/>
  <c r="I79" i="12"/>
  <c r="K79" i="12"/>
  <c r="O79" i="12"/>
  <c r="Q79" i="12"/>
  <c r="V79" i="12"/>
  <c r="V86" i="12"/>
  <c r="G87" i="12"/>
  <c r="M87" i="12" s="1"/>
  <c r="M86" i="12" s="1"/>
  <c r="I87" i="12"/>
  <c r="K87" i="12"/>
  <c r="O87" i="12"/>
  <c r="O86" i="12" s="1"/>
  <c r="Q87" i="12"/>
  <c r="V87" i="12"/>
  <c r="G95" i="12"/>
  <c r="I95" i="12"/>
  <c r="I86" i="12" s="1"/>
  <c r="K95" i="12"/>
  <c r="K86" i="12" s="1"/>
  <c r="M95" i="12"/>
  <c r="O95" i="12"/>
  <c r="Q95" i="12"/>
  <c r="Q86" i="12" s="1"/>
  <c r="V95" i="12"/>
  <c r="G103" i="12"/>
  <c r="I103" i="12"/>
  <c r="K103" i="12"/>
  <c r="M103" i="12"/>
  <c r="O103" i="12"/>
  <c r="Q103" i="12"/>
  <c r="V103" i="12"/>
  <c r="G111" i="12"/>
  <c r="K111" i="12"/>
  <c r="G112" i="12"/>
  <c r="M112" i="12" s="1"/>
  <c r="M111" i="12" s="1"/>
  <c r="I112" i="12"/>
  <c r="K112" i="12"/>
  <c r="O112" i="12"/>
  <c r="O111" i="12" s="1"/>
  <c r="Q112" i="12"/>
  <c r="Q111" i="12" s="1"/>
  <c r="V112" i="12"/>
  <c r="V111" i="12" s="1"/>
  <c r="G114" i="12"/>
  <c r="M114" i="12" s="1"/>
  <c r="I114" i="12"/>
  <c r="I111" i="12" s="1"/>
  <c r="K114" i="12"/>
  <c r="O114" i="12"/>
  <c r="Q114" i="12"/>
  <c r="V114" i="12"/>
  <c r="G116" i="12"/>
  <c r="I116" i="12"/>
  <c r="K116" i="12"/>
  <c r="M116" i="12"/>
  <c r="O116" i="12"/>
  <c r="Q116" i="12"/>
  <c r="V116" i="12"/>
  <c r="G120" i="12"/>
  <c r="I120" i="12"/>
  <c r="K120" i="12"/>
  <c r="M120" i="12"/>
  <c r="O120" i="12"/>
  <c r="Q120" i="12"/>
  <c r="V120" i="12"/>
  <c r="AE122" i="12"/>
  <c r="I20" i="1"/>
  <c r="I19" i="1"/>
  <c r="I18" i="1"/>
  <c r="I17" i="1"/>
  <c r="I16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54" i="1" l="1"/>
  <c r="J53" i="1"/>
  <c r="J51" i="1"/>
  <c r="J50" i="1"/>
  <c r="J49" i="1"/>
  <c r="J52" i="1"/>
  <c r="G28" i="1"/>
  <c r="A26" i="1"/>
  <c r="G26" i="1"/>
  <c r="G23" i="1"/>
  <c r="M18" i="12"/>
  <c r="AF122" i="12"/>
  <c r="G86" i="12"/>
  <c r="I21" i="1"/>
  <c r="I39" i="1"/>
  <c r="I42" i="1" s="1"/>
  <c r="J54" i="1" l="1"/>
  <c r="A23" i="1"/>
  <c r="J39" i="1"/>
  <c r="J42" i="1" s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F9640D40-5A55-4FEC-B461-954C315E61A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705602B-BF36-4BF6-AD8B-6209E1BFD4C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<sst xmlns="http://schemas.openxmlformats.org/spreadsheetml/2006/main" count="513" uniqueCount="196">
  <si>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</si>
  <si>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</si>
  <si>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</si>
  <si>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</si>
  <si>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</si>
  <si>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</si>
  <si>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</si>
  <si>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</si>
  <si>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</si>
  <si>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</si>
  <si>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</si>
  <si>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</si>
  <si>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</si>
  <si>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</si>
  <si>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</si>
  <si>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</si>
  <si>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</si>
  <si>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</si>
  <si>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</si>
  <si>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</si>
  <si>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</si>
  <si>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</si>
  <si>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</si>
  <si>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</si>
  <si>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</si>
  <si>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</si>
  <si>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</si>
  <si>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</si>
  <si>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</si>
  <si>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</si>
  <si>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</si>
  <si>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</si>
  <si>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</si>
  <si>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</si>
  <si>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</si>
  <si>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</si>
  <si>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</si>
  <si>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</si>
  <si>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</si>
  <si>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</si>
  <si>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</si>
  <si>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</si>
  <si>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</si>
  <si>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</si>
  <si>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</si>
  <si>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</si>
  <si>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ul. P. Lumumby 1237/20, Ostrava * Zábřeh</t>
  </si>
  <si>
    <t>Objekt:</t>
  </si>
  <si>
    <t>Rozpočet:</t>
  </si>
  <si>
    <t>W60-2024</t>
  </si>
  <si>
    <t>Agility hřiště</t>
  </si>
  <si>
    <t>Stavba</t>
  </si>
  <si>
    <t>Celkem za stavbu</t>
  </si>
  <si>
    <t>CZK</t>
  </si>
  <si>
    <t>Rekapitulace dílů</t>
  </si>
  <si>
    <t>Typ dílu</t>
  </si>
  <si>
    <t>Zemní práce</t>
  </si>
  <si>
    <t>99</t>
  </si>
  <si>
    <t>Staveništní přesun hmot</t>
  </si>
  <si>
    <t>38-4</t>
  </si>
  <si>
    <t>Herní prvky</t>
  </si>
  <si>
    <t>38-5</t>
  </si>
  <si>
    <t>Oplocení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</si>
  <si>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</si>
  <si>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</si>
  <si>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</si>
  <si>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</si>
  <si>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</si>
  <si>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</si>
  <si>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</si>
  <si>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</si>
  <si>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</si>
  <si>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</si>
  <si>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</si>
  <si>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</si>
  <si>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</si>
  <si>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</si>
  <si>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</si>
  <si>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</si>
  <si>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</si>
  <si>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</si>
  <si>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</si>
  <si>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</si>
  <si>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</si>
  <si>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</si>
  <si>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</si>
  <si>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</si>
  <si>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</si>
  <si>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</si>
  <si>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</si>
  <si>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</si>
  <si>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</si>
  <si>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</si>
  <si>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162201102R00</t>
  </si>
  <si>
    <t>Vodorovné přemístění výkopku z hor.1-4 do 50 m</t>
  </si>
  <si>
    <t>m3</t>
  </si>
  <si>
    <t>RTS 24/ I</t>
  </si>
  <si>
    <t>Práce</t>
  </si>
  <si>
    <t>Běžná</t>
  </si>
  <si>
    <t>POL1_</t>
  </si>
  <si>
    <t>z výkopu  patek : 13,2</t>
  </si>
  <si>
    <t>VV</t>
  </si>
  <si>
    <t>167101101R00</t>
  </si>
  <si>
    <t>Nakládání výkopku z hor. 1 ÷ 4 v množství do 100 m3</t>
  </si>
  <si>
    <t>180400020RA0</t>
  </si>
  <si>
    <t>Založení trávníku parkového, rovina, dodání osiva</t>
  </si>
  <si>
    <t>m2</t>
  </si>
  <si>
    <t>Součtová</t>
  </si>
  <si>
    <t>Agregovaná položka</t>
  </si>
  <si>
    <t>POL2_</t>
  </si>
  <si>
    <t>181050010RA0</t>
  </si>
  <si>
    <t>Terénní modelace</t>
  </si>
  <si>
    <t>5832012R</t>
  </si>
  <si>
    <t>Zemina zahradní</t>
  </si>
  <si>
    <t>t</t>
  </si>
  <si>
    <t>SPCM</t>
  </si>
  <si>
    <t>Specifikace</t>
  </si>
  <si>
    <t>POL3_</t>
  </si>
  <si>
    <t>10</t>
  </si>
  <si>
    <t>998222011R00</t>
  </si>
  <si>
    <t>Přesun hmot, pozemní komunikace, kryt z kameniva</t>
  </si>
  <si>
    <t>Přesun hmot</t>
  </si>
  <si>
    <t>POL7_</t>
  </si>
  <si>
    <t>38-4-001.RXX</t>
  </si>
  <si>
    <t>D+M překážka pro psy - 8 tyček</t>
  </si>
  <si>
    <t>soub</t>
  </si>
  <si>
    <t>Vlastní</t>
  </si>
  <si>
    <t>Indiv</t>
  </si>
  <si>
    <t>Kompletní provedení a dodávka dle PD, vč. zemních prací a základů.</t>
  </si>
  <si>
    <t>POP</t>
  </si>
  <si>
    <t/>
  </si>
  <si>
    <t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t>
  </si>
  <si>
    <t>Konstrukce je vyrobena z konstrukční oceli opatřené zinkovým základem a následně vypalovanou barvou komaxit v odstínu RAL. Rozměr sestavy 4,52 x 1,0 m</t>
  </si>
  <si>
    <t>38-4-002.RXX</t>
  </si>
  <si>
    <t>D+M proskokový kruh AG-KRUH-LARGE-80</t>
  </si>
  <si>
    <t>kus</t>
  </si>
  <si>
    <t>Konstrukce je vyrobena z konstrukční oceli opatřené zinkovým základem a následně vypalovanou barvou komaxit v odstínu RAL. Spojovací materiál je pozinkovaný nebo nerezový.</t>
  </si>
  <si>
    <t>Rozměr sestavy  1,4 x 0,8 x 1,4 m</t>
  </si>
  <si>
    <t>38-4-003.RXX</t>
  </si>
  <si>
    <t>D+M houpačka AG-H</t>
  </si>
  <si>
    <t>Konstrukce je vyrobena z konstrukční oceli opatřené zinkovým základem a následně vypalovanou barvou komaxit v odstínu RAL. Deska je plastová (HDPE), protiskluzová. Spojovací materiál je pozinkovaný nebo nerezový</t>
  </si>
  <si>
    <t>Rozměr sestavy  3,65 x 0,3 x 0,7 m</t>
  </si>
  <si>
    <t>38-4-004.RXX</t>
  </si>
  <si>
    <t>D+M schody (stupně) AG-SH-schody</t>
  </si>
  <si>
    <t>Konstrukce je vyrobena z konstrukční oceli opatřené zinkovým základem a následně vypalovanou barvou komaxit v odstínu RAL. Deska je plastová (HDPE), protiskluzová. Spojovací materiál je pozinkovaný nebo nerezový.</t>
  </si>
  <si>
    <t>Rozměr sestavy  2,8 x 0,39 x 0,65 m</t>
  </si>
  <si>
    <t>38-4-005.RXX</t>
  </si>
  <si>
    <t>D+M tunel pevný AG-T-180</t>
  </si>
  <si>
    <t>Konstrukce je vyrobena z konstrukční oceli opatřené zinkovým základem a následně vypalovanou barvou komaxit v odstínu RAL. Tunel je laminátový. Spojovací materiál je pozinkovaný nebo nerezový.</t>
  </si>
  <si>
    <t>Rozměr sestavy  1,8 x 0,75 x 0,8 m</t>
  </si>
  <si>
    <t>38-4-006.RXX</t>
  </si>
  <si>
    <t>D+M šikmá stěna AG-A+LARGE-190</t>
  </si>
  <si>
    <t>Šikmá stěna AG-A-LARGE-190</t>
  </si>
  <si>
    <t>Rozměr sestavy  3,75 x 1,15 x 1,9 m</t>
  </si>
  <si>
    <t>38-4-008.RXX</t>
  </si>
  <si>
    <t>D+M překážka skoková jednoduchá AG-SK-LARGE-60</t>
  </si>
  <si>
    <t>Rozměr sestavy  2,1 x 1,0 m, výška skoku 0,6 m</t>
  </si>
  <si>
    <t>38-4-009.RXX</t>
  </si>
  <si>
    <t>D+M kladina AG-KL</t>
  </si>
  <si>
    <t>Rozměr sestavy  10,2 x 0,3 x 1,25 m</t>
  </si>
  <si>
    <t>38-4-010.RXX</t>
  </si>
  <si>
    <t>D+M koš na psí exkrementy AG-EK</t>
  </si>
  <si>
    <t>38-4-011.RXX</t>
  </si>
  <si>
    <t>D+M informační tabule</t>
  </si>
  <si>
    <t>velikosti rozměry zařízení (d x š x v) 0,6 x 0,8 x 1,80 m, 6 623 Kč vč. montáže</t>
  </si>
  <si>
    <t>Materiál: Konstrukce informační tabule je vyrobena z konstrukční oceli a je opatřena zinkovým základem a následně vypalovanou barvou komaxit v odstínu ral.</t>
  </si>
  <si>
    <t>38-5-001.RXX</t>
  </si>
  <si>
    <t>D+M oplocení v. 900 mm - sestava 2x0,06x0,9 m</t>
  </si>
  <si>
    <t>sestav</t>
  </si>
  <si>
    <t>Sloupky jsou kotveny do základových patek z betonu C16/20 hloubka založení 0,9m. Velikost základových patek, zaoblení hran dle předpisu výrobce viz samostatná příloha.</t>
  </si>
  <si>
    <t>Sloupky jsou kotveny do základových patek dle TL dodavatele a jsou součástí dodávky.</t>
  </si>
  <si>
    <t>38-5-002.RXX</t>
  </si>
  <si>
    <t>D+M oplocení v. 900 mm - sestava atyp 1,2x0,06x0,9 m</t>
  </si>
  <si>
    <t>38-5-003.RXX</t>
  </si>
  <si>
    <t>D+M branka oplocení v. 900 mm - rozměr 1,1x0,12x0,9 m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</si>
  <si>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</si>
  <si>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</si>
  <si>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</si>
  <si>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</si>
  <si>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</si>
  <si>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</si>
  <si>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</si>
  <si>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</si>
  <si>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</si>
  <si>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</si>
  <si>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a kompleční činnost</t>
  </si>
  <si>
    <t>Koordinace stavebních a technologických dodávek stavby.</t>
  </si>
  <si>
    <t>Kompletační činnost  (zkoušky, revize, atesty, vzorkování, dodrř´žování BOZP, úklid na staveništi, dokumnetace skutečnho provedení aj.)</t>
  </si>
  <si>
    <t>VN-001</t>
  </si>
  <si>
    <t>Ochrana dřevin</t>
  </si>
  <si>
    <t>SUM</t>
  </si>
  <si>
    <t>Poznámky uchazeče k zadání</t>
  </si>
  <si>
    <t>POPUZIV</t>
  </si>
  <si>
    <t>Betonové patky k sloupkům hracích prvků vč. výkopu v zeleni ( zemina použita na terénní úpravy ).</t>
  </si>
  <si>
    <t>Konstrukce je vyrobena z konstrukční oceli opatřené zinkovým základem a následně vypalovanou barvou komaxit v odstínu RAL. Latě jsou vyrobeny z recyklovaného plastu. Osové rozestupy typových sloupků jsou 2,0m.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</si>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</sst>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3770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3">
      <c r="A19" s="196" t="s">
        <v>63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3">
      <c r="A20" s="196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1 Pol'!AE122</f>
        <v>0</v>
      </c>
      <c r="G39" s="149">
        <f>'01 1 Pol'!AF122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Pol'!AE122</f>
        <v>0</v>
      </c>
      <c r="G40" s="155">
        <f>'01 1 Pol'!AF122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Pol'!AE122</f>
        <v>0</v>
      </c>
      <c r="G41" s="150">
        <f>'01 1 Pol'!AF122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'01 1 Pol'!G8</f>
        <v>0</v>
      </c>
      <c r="J49" s="189" t="str">
        <f>IF(I54=0,"",I49/I54*100)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'01 1 Pol'!G16</f>
        <v>0</v>
      </c>
      <c r="J50" s="189" t="str">
        <f>IF(I54=0,"",I50/I54*100)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27</v>
      </c>
      <c r="G51" s="193"/>
      <c r="H51" s="193"/>
      <c r="I51" s="193">
        <f>'01 1 Pol'!G18</f>
        <v>0</v>
      </c>
      <c r="J51" s="189" t="str">
        <f>IF(I54=0,"",I51/I54*100)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27</v>
      </c>
      <c r="G52" s="193"/>
      <c r="H52" s="193"/>
      <c r="I52" s="193">
        <f>'01 1 Pol'!G86</f>
        <v>0</v>
      </c>
      <c r="J52" s="189" t="str">
        <f>IF(I54=0,"",I52/I54*100)</f>
        <v/>
      </c>
    </row>
    <row r="53" spans="1:10" ht="36.75" customHeight="1" x14ac:dyDescent="0.3">
      <c r="A53" s="178"/>
      <c r="B53" s="183" t="s">
        <v>63</v>
      </c>
      <c r="C53" s="184" t="s">
        <v>29</v>
      </c>
      <c r="D53" s="185"/>
      <c r="E53" s="185"/>
      <c r="F53" s="192" t="s">
        <v>63</v>
      </c>
      <c r="G53" s="193"/>
      <c r="H53" s="193"/>
      <c r="I53" s="193">
        <f>'01 1 Pol'!G111</f>
        <v>0</v>
      </c>
      <c r="J53" s="189" t="str">
        <f>IF(I54=0,"",I53/I54*100)</f>
        <v/>
      </c>
    </row>
    <row r="54" spans="1:10" ht="25.5" customHeight="1" x14ac:dyDescent="0.3">
      <c r="A54" s="179"/>
      <c r="B54" s="186" t="s">
        <v>1</v>
      </c>
      <c r="C54" s="187"/>
      <c r="D54" s="188"/>
      <c r="E54" s="188"/>
      <c r="F54" s="194"/>
      <c r="G54" s="195"/>
      <c r="H54" s="195"/>
      <c r="I54" s="195">
        <f>SUM(I49:I53)</f>
        <v>0</v>
      </c>
      <c r="J54" s="190">
        <f>SUM(J49:J53)</f>
        <v>0</v>
      </c>
    </row>
    <row r="55" spans="1:10" x14ac:dyDescent="0.3">
      <c r="F55" s="135"/>
      <c r="G55" s="135"/>
      <c r="H55" s="135"/>
      <c r="I55" s="135"/>
      <c r="J55" s="191"/>
    </row>
    <row r="56" spans="1:10" x14ac:dyDescent="0.3">
      <c r="F56" s="135"/>
      <c r="G56" s="135"/>
      <c r="H56" s="135"/>
      <c r="I56" s="135"/>
      <c r="J56" s="191"/>
    </row>
    <row r="57" spans="1:10" x14ac:dyDescent="0.3">
      <c r="F57" s="135"/>
      <c r="G57" s="135"/>
      <c r="H57" s="135"/>
      <c r="I57" s="135"/>
      <c r="J57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D0F66-3991-41B4-81B4-3250F07AA65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65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66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66</v>
      </c>
      <c r="AG3" t="s">
        <v>67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68</v>
      </c>
    </row>
    <row r="5" spans="1:60" x14ac:dyDescent="0.3">
      <c r="D5" s="10"/>
    </row>
    <row r="6" spans="1:60" ht="37.299999999999997" x14ac:dyDescent="0.3">
      <c r="A6" s="208" t="s">
        <v>69</v>
      </c>
      <c r="B6" s="210" t="s">
        <v>70</v>
      </c>
      <c r="C6" s="210" t="s">
        <v>71</v>
      </c>
      <c r="D6" s="209" t="s">
        <v>72</v>
      </c>
      <c r="E6" s="208" t="s">
        <v>73</v>
      </c>
      <c r="F6" s="207" t="s">
        <v>74</v>
      </c>
      <c r="G6" s="208" t="s">
        <v>31</v>
      </c>
      <c r="H6" s="211" t="s">
        <v>32</v>
      </c>
      <c r="I6" s="211" t="s">
        <v>75</v>
      </c>
      <c r="J6" s="211" t="s">
        <v>33</v>
      </c>
      <c r="K6" s="211" t="s">
        <v>76</v>
      </c>
      <c r="L6" s="211" t="s">
        <v>77</v>
      </c>
      <c r="M6" s="211" t="s">
        <v>78</v>
      </c>
      <c r="N6" s="211" t="s">
        <v>79</v>
      </c>
      <c r="O6" s="211" t="s">
        <v>80</v>
      </c>
      <c r="P6" s="211" t="s">
        <v>81</v>
      </c>
      <c r="Q6" s="211" t="s">
        <v>82</v>
      </c>
      <c r="R6" s="211" t="s">
        <v>83</v>
      </c>
      <c r="S6" s="211" t="s">
        <v>84</v>
      </c>
      <c r="T6" s="211" t="s">
        <v>85</v>
      </c>
      <c r="U6" s="211" t="s">
        <v>86</v>
      </c>
      <c r="V6" s="211" t="s">
        <v>87</v>
      </c>
      <c r="W6" s="211" t="s">
        <v>88</v>
      </c>
      <c r="X6" s="211" t="s">
        <v>89</v>
      </c>
      <c r="Y6" s="211" t="s">
        <v>90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91</v>
      </c>
      <c r="B8" s="242" t="s">
        <v>43</v>
      </c>
      <c r="C8" s="263" t="s">
        <v>56</v>
      </c>
      <c r="D8" s="243"/>
      <c r="E8" s="244"/>
      <c r="F8" s="245"/>
      <c r="G8" s="246">
        <f>SUMIF(AG9:AG15,"&lt;&gt;NOR",G9:G15)</f>
        <v>0</v>
      </c>
      <c r="H8" s="240"/>
      <c r="I8" s="240">
        <f>SUM(I9:I15)</f>
        <v>0</v>
      </c>
      <c r="J8" s="240"/>
      <c r="K8" s="240">
        <f>SUM(K9:K15)</f>
        <v>0</v>
      </c>
      <c r="L8" s="240"/>
      <c r="M8" s="240">
        <f>SUM(M9:M15)</f>
        <v>0</v>
      </c>
      <c r="N8" s="239"/>
      <c r="O8" s="239">
        <f>SUM(O9:O15)</f>
        <v>10</v>
      </c>
      <c r="P8" s="239"/>
      <c r="Q8" s="239">
        <f>SUM(Q9:Q15)</f>
        <v>0</v>
      </c>
      <c r="R8" s="240"/>
      <c r="S8" s="240"/>
      <c r="T8" s="240"/>
      <c r="U8" s="240"/>
      <c r="V8" s="240">
        <f>SUM(V9:V15)</f>
        <v>9.5299999999999994</v>
      </c>
      <c r="W8" s="240"/>
      <c r="X8" s="240"/>
      <c r="Y8" s="240"/>
      <c r="AG8" t="s">
        <v>92</v>
      </c>
    </row>
    <row r="9" spans="1:60" outlineLevel="1" x14ac:dyDescent="0.3">
      <c r="A9" s="248">
        <v>1</v>
      </c>
      <c r="B9" s="249" t="s">
        <v>93</v>
      </c>
      <c r="C9" s="264" t="s">
        <v>94</v>
      </c>
      <c r="D9" s="250" t="s">
        <v>95</v>
      </c>
      <c r="E9" s="251">
        <v>13.2</v>
      </c>
      <c r="F9" s="252"/>
      <c r="G9" s="253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96</v>
      </c>
      <c r="T9" s="232" t="s">
        <v>96</v>
      </c>
      <c r="U9" s="232">
        <v>7.0000000000000007E-2</v>
      </c>
      <c r="V9" s="232">
        <f>ROUND(E9*U9,2)</f>
        <v>0.92</v>
      </c>
      <c r="W9" s="232"/>
      <c r="X9" s="232" t="s">
        <v>97</v>
      </c>
      <c r="Y9" s="232" t="s">
        <v>98</v>
      </c>
      <c r="Z9" s="212"/>
      <c r="AA9" s="212"/>
      <c r="AB9" s="212"/>
      <c r="AC9" s="212"/>
      <c r="AD9" s="212"/>
      <c r="AE9" s="212"/>
      <c r="AF9" s="212"/>
      <c r="AG9" s="212" t="s">
        <v>99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5" t="s">
        <v>100</v>
      </c>
      <c r="D10" s="234"/>
      <c r="E10" s="235">
        <v>13.2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101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4">
        <v>2</v>
      </c>
      <c r="B11" s="255" t="s">
        <v>102</v>
      </c>
      <c r="C11" s="266" t="s">
        <v>103</v>
      </c>
      <c r="D11" s="256" t="s">
        <v>95</v>
      </c>
      <c r="E11" s="257">
        <v>13.2</v>
      </c>
      <c r="F11" s="258"/>
      <c r="G11" s="259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96</v>
      </c>
      <c r="T11" s="232" t="s">
        <v>96</v>
      </c>
      <c r="U11" s="232">
        <v>0.65200000000000002</v>
      </c>
      <c r="V11" s="232">
        <f>ROUND(E11*U11,2)</f>
        <v>8.61</v>
      </c>
      <c r="W11" s="232"/>
      <c r="X11" s="232" t="s">
        <v>97</v>
      </c>
      <c r="Y11" s="232" t="s">
        <v>98</v>
      </c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3">
      <c r="A12" s="254">
        <v>3</v>
      </c>
      <c r="B12" s="255" t="s">
        <v>104</v>
      </c>
      <c r="C12" s="266" t="s">
        <v>105</v>
      </c>
      <c r="D12" s="256" t="s">
        <v>106</v>
      </c>
      <c r="E12" s="257">
        <v>66</v>
      </c>
      <c r="F12" s="258"/>
      <c r="G12" s="259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3.0000000000000001E-5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96</v>
      </c>
      <c r="T12" s="232" t="s">
        <v>107</v>
      </c>
      <c r="U12" s="232">
        <v>0</v>
      </c>
      <c r="V12" s="232">
        <f>ROUND(E12*U12,2)</f>
        <v>0</v>
      </c>
      <c r="W12" s="232"/>
      <c r="X12" s="232" t="s">
        <v>108</v>
      </c>
      <c r="Y12" s="232" t="s">
        <v>98</v>
      </c>
      <c r="Z12" s="212"/>
      <c r="AA12" s="212"/>
      <c r="AB12" s="212"/>
      <c r="AC12" s="212"/>
      <c r="AD12" s="212"/>
      <c r="AE12" s="212"/>
      <c r="AF12" s="212"/>
      <c r="AG12" s="212" t="s">
        <v>109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4">
        <v>4</v>
      </c>
      <c r="B13" s="255" t="s">
        <v>110</v>
      </c>
      <c r="C13" s="266" t="s">
        <v>111</v>
      </c>
      <c r="D13" s="256" t="s">
        <v>106</v>
      </c>
      <c r="E13" s="257">
        <v>66</v>
      </c>
      <c r="F13" s="258"/>
      <c r="G13" s="259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96</v>
      </c>
      <c r="T13" s="232" t="s">
        <v>107</v>
      </c>
      <c r="U13" s="232">
        <v>0</v>
      </c>
      <c r="V13" s="232">
        <f>ROUND(E13*U13,2)</f>
        <v>0</v>
      </c>
      <c r="W13" s="232"/>
      <c r="X13" s="232" t="s">
        <v>108</v>
      </c>
      <c r="Y13" s="232" t="s">
        <v>98</v>
      </c>
      <c r="Z13" s="212"/>
      <c r="AA13" s="212"/>
      <c r="AB13" s="212"/>
      <c r="AC13" s="212"/>
      <c r="AD13" s="212"/>
      <c r="AE13" s="212"/>
      <c r="AF13" s="212"/>
      <c r="AG13" s="212" t="s">
        <v>109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48">
        <v>5</v>
      </c>
      <c r="B14" s="249" t="s">
        <v>112</v>
      </c>
      <c r="C14" s="264" t="s">
        <v>113</v>
      </c>
      <c r="D14" s="250" t="s">
        <v>114</v>
      </c>
      <c r="E14" s="251">
        <v>10</v>
      </c>
      <c r="F14" s="252"/>
      <c r="G14" s="253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1</v>
      </c>
      <c r="O14" s="231">
        <f>ROUND(E14*N14,2)</f>
        <v>10</v>
      </c>
      <c r="P14" s="231">
        <v>0</v>
      </c>
      <c r="Q14" s="231">
        <f>ROUND(E14*P14,2)</f>
        <v>0</v>
      </c>
      <c r="R14" s="232" t="s">
        <v>115</v>
      </c>
      <c r="S14" s="232" t="s">
        <v>96</v>
      </c>
      <c r="T14" s="232" t="s">
        <v>96</v>
      </c>
      <c r="U14" s="232">
        <v>0</v>
      </c>
      <c r="V14" s="232">
        <f>ROUND(E14*U14,2)</f>
        <v>0</v>
      </c>
      <c r="W14" s="232"/>
      <c r="X14" s="232" t="s">
        <v>116</v>
      </c>
      <c r="Y14" s="232" t="s">
        <v>98</v>
      </c>
      <c r="Z14" s="212"/>
      <c r="AA14" s="212"/>
      <c r="AB14" s="212"/>
      <c r="AC14" s="212"/>
      <c r="AD14" s="212"/>
      <c r="AE14" s="212"/>
      <c r="AF14" s="212"/>
      <c r="AG14" s="212" t="s">
        <v>117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3">
      <c r="A15" s="229"/>
      <c r="B15" s="230"/>
      <c r="C15" s="265" t="s">
        <v>118</v>
      </c>
      <c r="D15" s="234"/>
      <c r="E15" s="235">
        <v>10</v>
      </c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101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3">
      <c r="A16" s="241" t="s">
        <v>91</v>
      </c>
      <c r="B16" s="242" t="s">
        <v>57</v>
      </c>
      <c r="C16" s="263" t="s">
        <v>58</v>
      </c>
      <c r="D16" s="243"/>
      <c r="E16" s="244"/>
      <c r="F16" s="245"/>
      <c r="G16" s="246">
        <f>SUMIF(AG17:AG17,"&lt;&gt;NOR",G17:G17)</f>
        <v>0</v>
      </c>
      <c r="H16" s="240"/>
      <c r="I16" s="240">
        <f>SUM(I17:I17)</f>
        <v>0</v>
      </c>
      <c r="J16" s="240"/>
      <c r="K16" s="240">
        <f>SUM(K17:K17)</f>
        <v>0</v>
      </c>
      <c r="L16" s="240"/>
      <c r="M16" s="240">
        <f>SUM(M17:M17)</f>
        <v>0</v>
      </c>
      <c r="N16" s="239"/>
      <c r="O16" s="239">
        <f>SUM(O17:O17)</f>
        <v>0</v>
      </c>
      <c r="P16" s="239"/>
      <c r="Q16" s="239">
        <f>SUM(Q17:Q17)</f>
        <v>0</v>
      </c>
      <c r="R16" s="240"/>
      <c r="S16" s="240"/>
      <c r="T16" s="240"/>
      <c r="U16" s="240"/>
      <c r="V16" s="240">
        <f>SUM(V17:V17)</f>
        <v>0.2</v>
      </c>
      <c r="W16" s="240"/>
      <c r="X16" s="240"/>
      <c r="Y16" s="240"/>
      <c r="AG16" t="s">
        <v>92</v>
      </c>
    </row>
    <row r="17" spans="1:60" outlineLevel="1" x14ac:dyDescent="0.3">
      <c r="A17" s="254">
        <v>6</v>
      </c>
      <c r="B17" s="255" t="s">
        <v>119</v>
      </c>
      <c r="C17" s="266" t="s">
        <v>120</v>
      </c>
      <c r="D17" s="256" t="s">
        <v>114</v>
      </c>
      <c r="E17" s="257">
        <v>10</v>
      </c>
      <c r="F17" s="258"/>
      <c r="G17" s="259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96</v>
      </c>
      <c r="T17" s="232" t="s">
        <v>96</v>
      </c>
      <c r="U17" s="232">
        <v>0.02</v>
      </c>
      <c r="V17" s="232">
        <f>ROUND(E17*U17,2)</f>
        <v>0.2</v>
      </c>
      <c r="W17" s="232"/>
      <c r="X17" s="232" t="s">
        <v>121</v>
      </c>
      <c r="Y17" s="232" t="s">
        <v>98</v>
      </c>
      <c r="Z17" s="212"/>
      <c r="AA17" s="212"/>
      <c r="AB17" s="212"/>
      <c r="AC17" s="212"/>
      <c r="AD17" s="212"/>
      <c r="AE17" s="212"/>
      <c r="AF17" s="212"/>
      <c r="AG17" s="212" t="s">
        <v>122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3">
      <c r="A18" s="241" t="s">
        <v>91</v>
      </c>
      <c r="B18" s="242" t="s">
        <v>59</v>
      </c>
      <c r="C18" s="263" t="s">
        <v>60</v>
      </c>
      <c r="D18" s="243"/>
      <c r="E18" s="244"/>
      <c r="F18" s="245"/>
      <c r="G18" s="246">
        <f>SUMIF(AG19:AG85,"&lt;&gt;NOR",G19:G85)</f>
        <v>0</v>
      </c>
      <c r="H18" s="240"/>
      <c r="I18" s="240">
        <f>SUM(I19:I85)</f>
        <v>0</v>
      </c>
      <c r="J18" s="240"/>
      <c r="K18" s="240">
        <f>SUM(K19:K85)</f>
        <v>0</v>
      </c>
      <c r="L18" s="240"/>
      <c r="M18" s="240">
        <f>SUM(M19:M85)</f>
        <v>0</v>
      </c>
      <c r="N18" s="239"/>
      <c r="O18" s="239">
        <f>SUM(O19:O85)</f>
        <v>0</v>
      </c>
      <c r="P18" s="239"/>
      <c r="Q18" s="239">
        <f>SUM(Q19:Q85)</f>
        <v>0</v>
      </c>
      <c r="R18" s="240"/>
      <c r="S18" s="240"/>
      <c r="T18" s="240"/>
      <c r="U18" s="240"/>
      <c r="V18" s="240">
        <f>SUM(V19:V85)</f>
        <v>0</v>
      </c>
      <c r="W18" s="240"/>
      <c r="X18" s="240"/>
      <c r="Y18" s="240"/>
      <c r="AG18" t="s">
        <v>92</v>
      </c>
    </row>
    <row r="19" spans="1:60" outlineLevel="1" x14ac:dyDescent="0.3">
      <c r="A19" s="248">
        <v>7</v>
      </c>
      <c r="B19" s="249" t="s">
        <v>123</v>
      </c>
      <c r="C19" s="264" t="s">
        <v>124</v>
      </c>
      <c r="D19" s="250" t="s">
        <v>125</v>
      </c>
      <c r="E19" s="251">
        <v>1</v>
      </c>
      <c r="F19" s="252"/>
      <c r="G19" s="253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126</v>
      </c>
      <c r="T19" s="232" t="s">
        <v>127</v>
      </c>
      <c r="U19" s="232">
        <v>0</v>
      </c>
      <c r="V19" s="232">
        <f>ROUND(E19*U19,2)</f>
        <v>0</v>
      </c>
      <c r="W19" s="232"/>
      <c r="X19" s="232" t="s">
        <v>97</v>
      </c>
      <c r="Y19" s="232" t="s">
        <v>98</v>
      </c>
      <c r="Z19" s="212"/>
      <c r="AA19" s="212"/>
      <c r="AB19" s="212"/>
      <c r="AC19" s="212"/>
      <c r="AD19" s="212"/>
      <c r="AE19" s="212"/>
      <c r="AF19" s="212"/>
      <c r="AG19" s="212" t="s">
        <v>99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3">
      <c r="A20" s="229"/>
      <c r="B20" s="230"/>
      <c r="C20" s="267" t="s">
        <v>128</v>
      </c>
      <c r="D20" s="260"/>
      <c r="E20" s="260"/>
      <c r="F20" s="260"/>
      <c r="G20" s="260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8" t="s">
        <v>130</v>
      </c>
      <c r="D21" s="236"/>
      <c r="E21" s="237"/>
      <c r="F21" s="238"/>
      <c r="G21" s="238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41.6" outlineLevel="3" x14ac:dyDescent="0.3">
      <c r="A22" s="229"/>
      <c r="B22" s="230"/>
      <c r="C22" s="269" t="s">
        <v>131</v>
      </c>
      <c r="D22" s="262"/>
      <c r="E22" s="262"/>
      <c r="F22" s="262"/>
      <c r="G22" s="26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129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61" t="str">
        <f>C22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22" s="212"/>
      <c r="BC22" s="212"/>
      <c r="BD22" s="212"/>
      <c r="BE22" s="212"/>
      <c r="BF22" s="212"/>
      <c r="BG22" s="212"/>
      <c r="BH22" s="212"/>
    </row>
    <row r="23" spans="1:60" outlineLevel="3" x14ac:dyDescent="0.3">
      <c r="A23" s="229"/>
      <c r="B23" s="230"/>
      <c r="C23" s="268" t="s">
        <v>130</v>
      </c>
      <c r="D23" s="236"/>
      <c r="E23" s="237"/>
      <c r="F23" s="238"/>
      <c r="G23" s="238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1" outlineLevel="3" x14ac:dyDescent="0.3">
      <c r="A24" s="229"/>
      <c r="B24" s="230"/>
      <c r="C24" s="269" t="s">
        <v>132</v>
      </c>
      <c r="D24" s="262"/>
      <c r="E24" s="262"/>
      <c r="F24" s="262"/>
      <c r="G24" s="26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61" t="str">
        <f>C24</f>
        <v>Konstrukce je vyrobena z konstrukční oceli opatřené zinkovým základem a následně vypalovanou barvou komaxit v odstínu RAL. Rozměr sestavy 4,52 x 1,0 m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3">
      <c r="A25" s="248">
        <v>8</v>
      </c>
      <c r="B25" s="249" t="s">
        <v>133</v>
      </c>
      <c r="C25" s="264" t="s">
        <v>134</v>
      </c>
      <c r="D25" s="250" t="s">
        <v>135</v>
      </c>
      <c r="E25" s="251">
        <v>1</v>
      </c>
      <c r="F25" s="252"/>
      <c r="G25" s="253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126</v>
      </c>
      <c r="T25" s="232" t="s">
        <v>127</v>
      </c>
      <c r="U25" s="232">
        <v>0</v>
      </c>
      <c r="V25" s="232">
        <f>ROUND(E25*U25,2)</f>
        <v>0</v>
      </c>
      <c r="W25" s="232"/>
      <c r="X25" s="232" t="s">
        <v>97</v>
      </c>
      <c r="Y25" s="232" t="s">
        <v>98</v>
      </c>
      <c r="Z25" s="212"/>
      <c r="AA25" s="212"/>
      <c r="AB25" s="212"/>
      <c r="AC25" s="212"/>
      <c r="AD25" s="212"/>
      <c r="AE25" s="212"/>
      <c r="AF25" s="212"/>
      <c r="AG25" s="212" t="s">
        <v>99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67" t="s">
        <v>128</v>
      </c>
      <c r="D26" s="260"/>
      <c r="E26" s="260"/>
      <c r="F26" s="260"/>
      <c r="G26" s="260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129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3">
      <c r="A27" s="229"/>
      <c r="B27" s="230"/>
      <c r="C27" s="268" t="s">
        <v>130</v>
      </c>
      <c r="D27" s="236"/>
      <c r="E27" s="237"/>
      <c r="F27" s="238"/>
      <c r="G27" s="238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41.6" outlineLevel="3" x14ac:dyDescent="0.3">
      <c r="A28" s="229"/>
      <c r="B28" s="230"/>
      <c r="C28" s="269" t="s">
        <v>131</v>
      </c>
      <c r="D28" s="262"/>
      <c r="E28" s="262"/>
      <c r="F28" s="262"/>
      <c r="G28" s="26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61" t="str">
        <f>C28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28" s="212"/>
      <c r="BC28" s="212"/>
      <c r="BD28" s="212"/>
      <c r="BE28" s="212"/>
      <c r="BF28" s="212"/>
      <c r="BG28" s="212"/>
      <c r="BH28" s="212"/>
    </row>
    <row r="29" spans="1:60" outlineLevel="3" x14ac:dyDescent="0.3">
      <c r="A29" s="229"/>
      <c r="B29" s="230"/>
      <c r="C29" s="268" t="s">
        <v>130</v>
      </c>
      <c r="D29" s="236"/>
      <c r="E29" s="237"/>
      <c r="F29" s="238"/>
      <c r="G29" s="238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1" outlineLevel="3" x14ac:dyDescent="0.3">
      <c r="A30" s="229"/>
      <c r="B30" s="230"/>
      <c r="C30" s="269" t="s">
        <v>136</v>
      </c>
      <c r="D30" s="262"/>
      <c r="E30" s="262"/>
      <c r="F30" s="262"/>
      <c r="G30" s="26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61" t="str">
        <f>C30</f>
        <v>Konstrukce je vyrobena z konstrukční oceli opatřené zinkovým základem a následně vypalovanou barvou komaxit v odstínu RAL. Spojovací materiál je pozinkovaný nebo nerezový.</v>
      </c>
      <c r="BB30" s="212"/>
      <c r="BC30" s="212"/>
      <c r="BD30" s="212"/>
      <c r="BE30" s="212"/>
      <c r="BF30" s="212"/>
      <c r="BG30" s="212"/>
      <c r="BH30" s="212"/>
    </row>
    <row r="31" spans="1:60" outlineLevel="3" x14ac:dyDescent="0.3">
      <c r="A31" s="229"/>
      <c r="B31" s="230"/>
      <c r="C31" s="269" t="s">
        <v>137</v>
      </c>
      <c r="D31" s="262"/>
      <c r="E31" s="262"/>
      <c r="F31" s="262"/>
      <c r="G31" s="26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3">
      <c r="A32" s="248">
        <v>9</v>
      </c>
      <c r="B32" s="249" t="s">
        <v>138</v>
      </c>
      <c r="C32" s="264" t="s">
        <v>139</v>
      </c>
      <c r="D32" s="250" t="s">
        <v>135</v>
      </c>
      <c r="E32" s="251">
        <v>1</v>
      </c>
      <c r="F32" s="252"/>
      <c r="G32" s="253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126</v>
      </c>
      <c r="T32" s="232" t="s">
        <v>127</v>
      </c>
      <c r="U32" s="232">
        <v>0</v>
      </c>
      <c r="V32" s="232">
        <f>ROUND(E32*U32,2)</f>
        <v>0</v>
      </c>
      <c r="W32" s="232"/>
      <c r="X32" s="232" t="s">
        <v>97</v>
      </c>
      <c r="Y32" s="232" t="s">
        <v>98</v>
      </c>
      <c r="Z32" s="212"/>
      <c r="AA32" s="212"/>
      <c r="AB32" s="212"/>
      <c r="AC32" s="212"/>
      <c r="AD32" s="212"/>
      <c r="AE32" s="212"/>
      <c r="AF32" s="212"/>
      <c r="AG32" s="212" t="s">
        <v>99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7" t="s">
        <v>128</v>
      </c>
      <c r="D33" s="260"/>
      <c r="E33" s="260"/>
      <c r="F33" s="260"/>
      <c r="G33" s="260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3">
      <c r="A34" s="229"/>
      <c r="B34" s="230"/>
      <c r="C34" s="268" t="s">
        <v>130</v>
      </c>
      <c r="D34" s="236"/>
      <c r="E34" s="237"/>
      <c r="F34" s="238"/>
      <c r="G34" s="238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41.6" outlineLevel="3" x14ac:dyDescent="0.3">
      <c r="A35" s="229"/>
      <c r="B35" s="230"/>
      <c r="C35" s="269" t="s">
        <v>131</v>
      </c>
      <c r="D35" s="262"/>
      <c r="E35" s="262"/>
      <c r="F35" s="262"/>
      <c r="G35" s="26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61" t="str">
        <f>C35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35" s="212"/>
      <c r="BC35" s="212"/>
      <c r="BD35" s="212"/>
      <c r="BE35" s="212"/>
      <c r="BF35" s="212"/>
      <c r="BG35" s="212"/>
      <c r="BH35" s="212"/>
    </row>
    <row r="36" spans="1:60" outlineLevel="3" x14ac:dyDescent="0.3">
      <c r="A36" s="229"/>
      <c r="B36" s="230"/>
      <c r="C36" s="268" t="s">
        <v>130</v>
      </c>
      <c r="D36" s="236"/>
      <c r="E36" s="237"/>
      <c r="F36" s="238"/>
      <c r="G36" s="238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31.3" outlineLevel="3" x14ac:dyDescent="0.3">
      <c r="A37" s="229"/>
      <c r="B37" s="230"/>
      <c r="C37" s="269" t="s">
        <v>140</v>
      </c>
      <c r="D37" s="262"/>
      <c r="E37" s="262"/>
      <c r="F37" s="262"/>
      <c r="G37" s="26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61" t="str">
        <f>C37</f>
        <v>Konstrukce je vyrobena z konstrukční oceli opatřené zinkovým základem a následně vypalovanou barvou komaxit v odstínu RAL. Deska je plastová (HDPE), protiskluzová. Spojovací materiál je pozinkovaný nebo nerezový</v>
      </c>
      <c r="BB37" s="212"/>
      <c r="BC37" s="212"/>
      <c r="BD37" s="212"/>
      <c r="BE37" s="212"/>
      <c r="BF37" s="212"/>
      <c r="BG37" s="212"/>
      <c r="BH37" s="212"/>
    </row>
    <row r="38" spans="1:60" outlineLevel="3" x14ac:dyDescent="0.3">
      <c r="A38" s="229"/>
      <c r="B38" s="230"/>
      <c r="C38" s="269" t="s">
        <v>141</v>
      </c>
      <c r="D38" s="262"/>
      <c r="E38" s="262"/>
      <c r="F38" s="262"/>
      <c r="G38" s="26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3">
      <c r="A39" s="248">
        <v>10</v>
      </c>
      <c r="B39" s="249" t="s">
        <v>142</v>
      </c>
      <c r="C39" s="264" t="s">
        <v>143</v>
      </c>
      <c r="D39" s="250" t="s">
        <v>125</v>
      </c>
      <c r="E39" s="251">
        <v>1</v>
      </c>
      <c r="F39" s="252"/>
      <c r="G39" s="253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2"/>
      <c r="S39" s="232" t="s">
        <v>126</v>
      </c>
      <c r="T39" s="232" t="s">
        <v>127</v>
      </c>
      <c r="U39" s="232">
        <v>0</v>
      </c>
      <c r="V39" s="232">
        <f>ROUND(E39*U39,2)</f>
        <v>0</v>
      </c>
      <c r="W39" s="232"/>
      <c r="X39" s="232" t="s">
        <v>97</v>
      </c>
      <c r="Y39" s="232" t="s">
        <v>98</v>
      </c>
      <c r="Z39" s="212"/>
      <c r="AA39" s="212"/>
      <c r="AB39" s="212"/>
      <c r="AC39" s="212"/>
      <c r="AD39" s="212"/>
      <c r="AE39" s="212"/>
      <c r="AF39" s="212"/>
      <c r="AG39" s="212" t="s">
        <v>99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3">
      <c r="A40" s="229"/>
      <c r="B40" s="230"/>
      <c r="C40" s="267" t="s">
        <v>128</v>
      </c>
      <c r="D40" s="260"/>
      <c r="E40" s="260"/>
      <c r="F40" s="260"/>
      <c r="G40" s="260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8" t="s">
        <v>130</v>
      </c>
      <c r="D41" s="236"/>
      <c r="E41" s="237"/>
      <c r="F41" s="238"/>
      <c r="G41" s="238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41.6" outlineLevel="3" x14ac:dyDescent="0.3">
      <c r="A42" s="229"/>
      <c r="B42" s="230"/>
      <c r="C42" s="269" t="s">
        <v>131</v>
      </c>
      <c r="D42" s="262"/>
      <c r="E42" s="262"/>
      <c r="F42" s="262"/>
      <c r="G42" s="26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129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61" t="str">
        <f>C42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8" t="s">
        <v>130</v>
      </c>
      <c r="D43" s="236"/>
      <c r="E43" s="237"/>
      <c r="F43" s="238"/>
      <c r="G43" s="238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31.3" outlineLevel="3" x14ac:dyDescent="0.3">
      <c r="A44" s="229"/>
      <c r="B44" s="230"/>
      <c r="C44" s="269" t="s">
        <v>144</v>
      </c>
      <c r="D44" s="262"/>
      <c r="E44" s="262"/>
      <c r="F44" s="262"/>
      <c r="G44" s="26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61" t="str">
        <f>C44</f>
        <v>Konstrukce je vyrobena z konstrukční oceli opatřené zinkovým základem a následně vypalovanou barvou komaxit v odstínu RAL. Deska je plastová (HDPE), protiskluzová. Spojovací materiál je pozinkovaný nebo nerezový.</v>
      </c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9" t="s">
        <v>145</v>
      </c>
      <c r="D45" s="262"/>
      <c r="E45" s="262"/>
      <c r="F45" s="262"/>
      <c r="G45" s="26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3">
      <c r="A46" s="248">
        <v>11</v>
      </c>
      <c r="B46" s="249" t="s">
        <v>146</v>
      </c>
      <c r="C46" s="264" t="s">
        <v>147</v>
      </c>
      <c r="D46" s="250" t="s">
        <v>135</v>
      </c>
      <c r="E46" s="251">
        <v>1</v>
      </c>
      <c r="F46" s="252"/>
      <c r="G46" s="253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126</v>
      </c>
      <c r="T46" s="232" t="s">
        <v>127</v>
      </c>
      <c r="U46" s="232">
        <v>0</v>
      </c>
      <c r="V46" s="232">
        <f>ROUND(E46*U46,2)</f>
        <v>0</v>
      </c>
      <c r="W46" s="232"/>
      <c r="X46" s="232" t="s">
        <v>97</v>
      </c>
      <c r="Y46" s="232" t="s">
        <v>98</v>
      </c>
      <c r="Z46" s="212"/>
      <c r="AA46" s="212"/>
      <c r="AB46" s="212"/>
      <c r="AC46" s="212"/>
      <c r="AD46" s="212"/>
      <c r="AE46" s="212"/>
      <c r="AF46" s="212"/>
      <c r="AG46" s="212" t="s">
        <v>99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3">
      <c r="A47" s="229"/>
      <c r="B47" s="230"/>
      <c r="C47" s="267" t="s">
        <v>128</v>
      </c>
      <c r="D47" s="260"/>
      <c r="E47" s="260"/>
      <c r="F47" s="260"/>
      <c r="G47" s="260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8" t="s">
        <v>130</v>
      </c>
      <c r="D48" s="236"/>
      <c r="E48" s="237"/>
      <c r="F48" s="238"/>
      <c r="G48" s="238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41.6" outlineLevel="3" x14ac:dyDescent="0.3">
      <c r="A49" s="229"/>
      <c r="B49" s="230"/>
      <c r="C49" s="269" t="s">
        <v>131</v>
      </c>
      <c r="D49" s="262"/>
      <c r="E49" s="262"/>
      <c r="F49" s="262"/>
      <c r="G49" s="26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61" t="str">
        <f>C49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8" t="s">
        <v>130</v>
      </c>
      <c r="D50" s="236"/>
      <c r="E50" s="237"/>
      <c r="F50" s="238"/>
      <c r="G50" s="238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1" outlineLevel="3" x14ac:dyDescent="0.3">
      <c r="A51" s="229"/>
      <c r="B51" s="230"/>
      <c r="C51" s="269" t="s">
        <v>148</v>
      </c>
      <c r="D51" s="262"/>
      <c r="E51" s="262"/>
      <c r="F51" s="262"/>
      <c r="G51" s="26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61" t="str">
        <f>C51</f>
        <v>Konstrukce je vyrobena z konstrukční oceli opatřené zinkovým základem a následně vypalovanou barvou komaxit v odstínu RAL. Tunel je laminátový. Spojovací materiál je pozinkovaný nebo nerezový.</v>
      </c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9" t="s">
        <v>149</v>
      </c>
      <c r="D52" s="262"/>
      <c r="E52" s="262"/>
      <c r="F52" s="262"/>
      <c r="G52" s="26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3">
      <c r="A53" s="248">
        <v>12</v>
      </c>
      <c r="B53" s="249" t="s">
        <v>150</v>
      </c>
      <c r="C53" s="264" t="s">
        <v>151</v>
      </c>
      <c r="D53" s="250" t="s">
        <v>135</v>
      </c>
      <c r="E53" s="251">
        <v>1</v>
      </c>
      <c r="F53" s="252"/>
      <c r="G53" s="253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2"/>
      <c r="S53" s="232" t="s">
        <v>126</v>
      </c>
      <c r="T53" s="232" t="s">
        <v>127</v>
      </c>
      <c r="U53" s="232">
        <v>0</v>
      </c>
      <c r="V53" s="232">
        <f>ROUND(E53*U53,2)</f>
        <v>0</v>
      </c>
      <c r="W53" s="232"/>
      <c r="X53" s="232" t="s">
        <v>97</v>
      </c>
      <c r="Y53" s="232" t="s">
        <v>98</v>
      </c>
      <c r="Z53" s="212"/>
      <c r="AA53" s="212"/>
      <c r="AB53" s="212"/>
      <c r="AC53" s="212"/>
      <c r="AD53" s="212"/>
      <c r="AE53" s="212"/>
      <c r="AF53" s="212"/>
      <c r="AG53" s="212" t="s">
        <v>99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3">
      <c r="A54" s="229"/>
      <c r="B54" s="230"/>
      <c r="C54" s="267" t="s">
        <v>128</v>
      </c>
      <c r="D54" s="260"/>
      <c r="E54" s="260"/>
      <c r="F54" s="260"/>
      <c r="G54" s="260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68" t="s">
        <v>130</v>
      </c>
      <c r="D55" s="236"/>
      <c r="E55" s="237"/>
      <c r="F55" s="238"/>
      <c r="G55" s="238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41.6" outlineLevel="3" x14ac:dyDescent="0.3">
      <c r="A56" s="229"/>
      <c r="B56" s="230"/>
      <c r="C56" s="269" t="s">
        <v>131</v>
      </c>
      <c r="D56" s="262"/>
      <c r="E56" s="262"/>
      <c r="F56" s="262"/>
      <c r="G56" s="26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61" t="str">
        <f>C56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8" t="s">
        <v>130</v>
      </c>
      <c r="D57" s="236"/>
      <c r="E57" s="237"/>
      <c r="F57" s="238"/>
      <c r="G57" s="238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129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9" t="s">
        <v>152</v>
      </c>
      <c r="D58" s="262"/>
      <c r="E58" s="262"/>
      <c r="F58" s="262"/>
      <c r="G58" s="26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31.3" outlineLevel="3" x14ac:dyDescent="0.3">
      <c r="A59" s="229"/>
      <c r="B59" s="230"/>
      <c r="C59" s="269" t="s">
        <v>144</v>
      </c>
      <c r="D59" s="262"/>
      <c r="E59" s="262"/>
      <c r="F59" s="262"/>
      <c r="G59" s="26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61" t="str">
        <f>C59</f>
        <v>Konstrukce je vyrobena z konstrukční oceli opatřené zinkovým základem a následně vypalovanou barvou komaxit v odstínu RAL. Deska je plastová (HDPE), protiskluzová. Spojovací materiál je pozinkovaný nebo nerezový.</v>
      </c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9" t="s">
        <v>153</v>
      </c>
      <c r="D60" s="262"/>
      <c r="E60" s="262"/>
      <c r="F60" s="262"/>
      <c r="G60" s="26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129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3">
      <c r="A61" s="248">
        <v>13</v>
      </c>
      <c r="B61" s="249" t="s">
        <v>154</v>
      </c>
      <c r="C61" s="264" t="s">
        <v>155</v>
      </c>
      <c r="D61" s="250" t="s">
        <v>135</v>
      </c>
      <c r="E61" s="251">
        <v>1</v>
      </c>
      <c r="F61" s="252"/>
      <c r="G61" s="253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2"/>
      <c r="S61" s="232" t="s">
        <v>126</v>
      </c>
      <c r="T61" s="232" t="s">
        <v>127</v>
      </c>
      <c r="U61" s="232">
        <v>0</v>
      </c>
      <c r="V61" s="232">
        <f>ROUND(E61*U61,2)</f>
        <v>0</v>
      </c>
      <c r="W61" s="232"/>
      <c r="X61" s="232" t="s">
        <v>97</v>
      </c>
      <c r="Y61" s="232" t="s">
        <v>98</v>
      </c>
      <c r="Z61" s="212"/>
      <c r="AA61" s="212"/>
      <c r="AB61" s="212"/>
      <c r="AC61" s="212"/>
      <c r="AD61" s="212"/>
      <c r="AE61" s="212"/>
      <c r="AF61" s="212"/>
      <c r="AG61" s="212" t="s">
        <v>99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3">
      <c r="A62" s="229"/>
      <c r="B62" s="230"/>
      <c r="C62" s="267" t="s">
        <v>128</v>
      </c>
      <c r="D62" s="260"/>
      <c r="E62" s="260"/>
      <c r="F62" s="260"/>
      <c r="G62" s="260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129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8" t="s">
        <v>130</v>
      </c>
      <c r="D63" s="236"/>
      <c r="E63" s="237"/>
      <c r="F63" s="238"/>
      <c r="G63" s="238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41.6" outlineLevel="3" x14ac:dyDescent="0.3">
      <c r="A64" s="229"/>
      <c r="B64" s="230"/>
      <c r="C64" s="269" t="s">
        <v>131</v>
      </c>
      <c r="D64" s="262"/>
      <c r="E64" s="262"/>
      <c r="F64" s="262"/>
      <c r="G64" s="26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61" t="str">
        <f>C64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8" t="s">
        <v>130</v>
      </c>
      <c r="D65" s="236"/>
      <c r="E65" s="237"/>
      <c r="F65" s="238"/>
      <c r="G65" s="238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1" outlineLevel="3" x14ac:dyDescent="0.3">
      <c r="A66" s="229"/>
      <c r="B66" s="230"/>
      <c r="C66" s="269" t="s">
        <v>136</v>
      </c>
      <c r="D66" s="262"/>
      <c r="E66" s="262"/>
      <c r="F66" s="262"/>
      <c r="G66" s="262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61" t="str">
        <f>C66</f>
        <v>Konstrukce je vyrobena z konstrukční oceli opatřené zinkovým základem a následně vypalovanou barvou komaxit v odstínu RAL. Spojovací materiál je pozinkovaný nebo nerezový.</v>
      </c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156</v>
      </c>
      <c r="D67" s="262"/>
      <c r="E67" s="262"/>
      <c r="F67" s="262"/>
      <c r="G67" s="26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129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3">
      <c r="A68" s="248">
        <v>14</v>
      </c>
      <c r="B68" s="249" t="s">
        <v>157</v>
      </c>
      <c r="C68" s="264" t="s">
        <v>158</v>
      </c>
      <c r="D68" s="250" t="s">
        <v>135</v>
      </c>
      <c r="E68" s="251">
        <v>1</v>
      </c>
      <c r="F68" s="252"/>
      <c r="G68" s="253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2"/>
      <c r="S68" s="232" t="s">
        <v>126</v>
      </c>
      <c r="T68" s="232" t="s">
        <v>127</v>
      </c>
      <c r="U68" s="232">
        <v>0</v>
      </c>
      <c r="V68" s="232">
        <f>ROUND(E68*U68,2)</f>
        <v>0</v>
      </c>
      <c r="W68" s="232"/>
      <c r="X68" s="232" t="s">
        <v>97</v>
      </c>
      <c r="Y68" s="232" t="s">
        <v>98</v>
      </c>
      <c r="Z68" s="212"/>
      <c r="AA68" s="212"/>
      <c r="AB68" s="212"/>
      <c r="AC68" s="212"/>
      <c r="AD68" s="212"/>
      <c r="AE68" s="212"/>
      <c r="AF68" s="212"/>
      <c r="AG68" s="212" t="s">
        <v>99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3">
      <c r="A69" s="229"/>
      <c r="B69" s="230"/>
      <c r="C69" s="267" t="s">
        <v>128</v>
      </c>
      <c r="D69" s="260"/>
      <c r="E69" s="260"/>
      <c r="F69" s="260"/>
      <c r="G69" s="260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8" t="s">
        <v>130</v>
      </c>
      <c r="D70" s="236"/>
      <c r="E70" s="237"/>
      <c r="F70" s="238"/>
      <c r="G70" s="238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41.6" outlineLevel="3" x14ac:dyDescent="0.3">
      <c r="A71" s="229"/>
      <c r="B71" s="230"/>
      <c r="C71" s="269" t="s">
        <v>131</v>
      </c>
      <c r="D71" s="262"/>
      <c r="E71" s="262"/>
      <c r="F71" s="262"/>
      <c r="G71" s="26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129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61" t="str">
        <f>C71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8" t="s">
        <v>130</v>
      </c>
      <c r="D72" s="236"/>
      <c r="E72" s="237"/>
      <c r="F72" s="238"/>
      <c r="G72" s="238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31.3" outlineLevel="3" x14ac:dyDescent="0.3">
      <c r="A73" s="229"/>
      <c r="B73" s="230"/>
      <c r="C73" s="269" t="s">
        <v>144</v>
      </c>
      <c r="D73" s="262"/>
      <c r="E73" s="262"/>
      <c r="F73" s="262"/>
      <c r="G73" s="26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61" t="str">
        <f>C73</f>
        <v>Konstrukce je vyrobena z konstrukční oceli opatřené zinkovým základem a následně vypalovanou barvou komaxit v odstínu RAL. Deska je plastová (HDPE), protiskluzová. Spojovací materiál je pozinkovaný nebo nerezový.</v>
      </c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159</v>
      </c>
      <c r="D74" s="262"/>
      <c r="E74" s="262"/>
      <c r="F74" s="262"/>
      <c r="G74" s="262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3">
      <c r="A75" s="248">
        <v>15</v>
      </c>
      <c r="B75" s="249" t="s">
        <v>160</v>
      </c>
      <c r="C75" s="264" t="s">
        <v>161</v>
      </c>
      <c r="D75" s="250" t="s">
        <v>135</v>
      </c>
      <c r="E75" s="251">
        <v>1</v>
      </c>
      <c r="F75" s="252"/>
      <c r="G75" s="253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2"/>
      <c r="S75" s="232" t="s">
        <v>126</v>
      </c>
      <c r="T75" s="232" t="s">
        <v>127</v>
      </c>
      <c r="U75" s="232">
        <v>0</v>
      </c>
      <c r="V75" s="232">
        <f>ROUND(E75*U75,2)</f>
        <v>0</v>
      </c>
      <c r="W75" s="232"/>
      <c r="X75" s="232" t="s">
        <v>97</v>
      </c>
      <c r="Y75" s="232" t="s">
        <v>98</v>
      </c>
      <c r="Z75" s="212"/>
      <c r="AA75" s="212"/>
      <c r="AB75" s="212"/>
      <c r="AC75" s="212"/>
      <c r="AD75" s="212"/>
      <c r="AE75" s="212"/>
      <c r="AF75" s="212"/>
      <c r="AG75" s="212" t="s">
        <v>99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3">
      <c r="A76" s="229"/>
      <c r="B76" s="230"/>
      <c r="C76" s="267" t="s">
        <v>128</v>
      </c>
      <c r="D76" s="260"/>
      <c r="E76" s="260"/>
      <c r="F76" s="260"/>
      <c r="G76" s="260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8" t="s">
        <v>130</v>
      </c>
      <c r="D77" s="236"/>
      <c r="E77" s="237"/>
      <c r="F77" s="238"/>
      <c r="G77" s="238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129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41.6" outlineLevel="3" x14ac:dyDescent="0.3">
      <c r="A78" s="229"/>
      <c r="B78" s="230"/>
      <c r="C78" s="269" t="s">
        <v>131</v>
      </c>
      <c r="D78" s="262"/>
      <c r="E78" s="262"/>
      <c r="F78" s="262"/>
      <c r="G78" s="262"/>
      <c r="H78" s="232"/>
      <c r="I78" s="232"/>
      <c r="J78" s="232"/>
      <c r="K78" s="232"/>
      <c r="L78" s="232"/>
      <c r="M78" s="232"/>
      <c r="N78" s="231"/>
      <c r="O78" s="231"/>
      <c r="P78" s="231"/>
      <c r="Q78" s="231"/>
      <c r="R78" s="232"/>
      <c r="S78" s="232"/>
      <c r="T78" s="232"/>
      <c r="U78" s="232"/>
      <c r="V78" s="232"/>
      <c r="W78" s="232"/>
      <c r="X78" s="232"/>
      <c r="Y78" s="232"/>
      <c r="Z78" s="212"/>
      <c r="AA78" s="212"/>
      <c r="AB78" s="212"/>
      <c r="AC78" s="212"/>
      <c r="AD78" s="212"/>
      <c r="AE78" s="212"/>
      <c r="AF78" s="212"/>
      <c r="AG78" s="212" t="s">
        <v>129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61" t="str">
        <f>C78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78" s="212"/>
      <c r="BC78" s="212"/>
      <c r="BD78" s="212"/>
      <c r="BE78" s="212"/>
      <c r="BF78" s="212"/>
      <c r="BG78" s="212"/>
      <c r="BH78" s="212"/>
    </row>
    <row r="79" spans="1:60" outlineLevel="1" x14ac:dyDescent="0.3">
      <c r="A79" s="248">
        <v>16</v>
      </c>
      <c r="B79" s="249" t="s">
        <v>162</v>
      </c>
      <c r="C79" s="264" t="s">
        <v>163</v>
      </c>
      <c r="D79" s="250" t="s">
        <v>135</v>
      </c>
      <c r="E79" s="251">
        <v>1</v>
      </c>
      <c r="F79" s="252"/>
      <c r="G79" s="253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2"/>
      <c r="S79" s="232" t="s">
        <v>126</v>
      </c>
      <c r="T79" s="232" t="s">
        <v>127</v>
      </c>
      <c r="U79" s="232">
        <v>0</v>
      </c>
      <c r="V79" s="232">
        <f>ROUND(E79*U79,2)</f>
        <v>0</v>
      </c>
      <c r="W79" s="232"/>
      <c r="X79" s="232" t="s">
        <v>97</v>
      </c>
      <c r="Y79" s="232" t="s">
        <v>98</v>
      </c>
      <c r="Z79" s="212"/>
      <c r="AA79" s="212"/>
      <c r="AB79" s="212"/>
      <c r="AC79" s="212"/>
      <c r="AD79" s="212"/>
      <c r="AE79" s="212"/>
      <c r="AF79" s="212"/>
      <c r="AG79" s="212" t="s">
        <v>99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3">
      <c r="A80" s="229"/>
      <c r="B80" s="230"/>
      <c r="C80" s="267" t="s">
        <v>128</v>
      </c>
      <c r="D80" s="260"/>
      <c r="E80" s="260"/>
      <c r="F80" s="260"/>
      <c r="G80" s="260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129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8" t="s">
        <v>130</v>
      </c>
      <c r="D81" s="236"/>
      <c r="E81" s="237"/>
      <c r="F81" s="238"/>
      <c r="G81" s="238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41.6" outlineLevel="3" x14ac:dyDescent="0.3">
      <c r="A82" s="229"/>
      <c r="B82" s="230"/>
      <c r="C82" s="269" t="s">
        <v>131</v>
      </c>
      <c r="D82" s="262"/>
      <c r="E82" s="262"/>
      <c r="F82" s="262"/>
      <c r="G82" s="26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129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61" t="str">
        <f>C82</f>
        <v>Betonové patky k sloupkům hracích prvků vč. výkopu v zeleni ( zemina použita na terénní úpravy ). Betonové patky k herním prvkům v zpevněné ploše ( odvoz odpadu na skládku ). Sloupky jsou kotveny do základových patek z betonu C16/20 hloubka založení 0,9m. Velikost základových patek, zaoblení hran dle předpisu výrobce viz samostatná příloha.</v>
      </c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8" t="s">
        <v>130</v>
      </c>
      <c r="D83" s="236"/>
      <c r="E83" s="237"/>
      <c r="F83" s="238"/>
      <c r="G83" s="238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129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9" t="s">
        <v>164</v>
      </c>
      <c r="D84" s="262"/>
      <c r="E84" s="262"/>
      <c r="F84" s="262"/>
      <c r="G84" s="262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1" outlineLevel="3" x14ac:dyDescent="0.3">
      <c r="A85" s="229"/>
      <c r="B85" s="230"/>
      <c r="C85" s="269" t="s">
        <v>165</v>
      </c>
      <c r="D85" s="262"/>
      <c r="E85" s="262"/>
      <c r="F85" s="262"/>
      <c r="G85" s="26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61" t="str">
        <f>C85</f>
        <v>Materiál: Konstrukce informační tabule je vyrobena z konstrukční oceli a je opatřena zinkovým základem a následně vypalovanou barvou komaxit v odstínu ral.</v>
      </c>
      <c r="BB85" s="212"/>
      <c r="BC85" s="212"/>
      <c r="BD85" s="212"/>
      <c r="BE85" s="212"/>
      <c r="BF85" s="212"/>
      <c r="BG85" s="212"/>
      <c r="BH85" s="212"/>
    </row>
    <row r="86" spans="1:60" x14ac:dyDescent="0.3">
      <c r="A86" s="241" t="s">
        <v>91</v>
      </c>
      <c r="B86" s="242" t="s">
        <v>61</v>
      </c>
      <c r="C86" s="263" t="s">
        <v>62</v>
      </c>
      <c r="D86" s="243"/>
      <c r="E86" s="244"/>
      <c r="F86" s="245"/>
      <c r="G86" s="246">
        <f>SUMIF(AG87:AG110,"&lt;&gt;NOR",G87:G110)</f>
        <v>0</v>
      </c>
      <c r="H86" s="240"/>
      <c r="I86" s="240">
        <f>SUM(I87:I110)</f>
        <v>0</v>
      </c>
      <c r="J86" s="240"/>
      <c r="K86" s="240">
        <f>SUM(K87:K110)</f>
        <v>0</v>
      </c>
      <c r="L86" s="240"/>
      <c r="M86" s="240">
        <f>SUM(M87:M110)</f>
        <v>0</v>
      </c>
      <c r="N86" s="239"/>
      <c r="O86" s="239">
        <f>SUM(O87:O110)</f>
        <v>0</v>
      </c>
      <c r="P86" s="239"/>
      <c r="Q86" s="239">
        <f>SUM(Q87:Q110)</f>
        <v>0</v>
      </c>
      <c r="R86" s="240"/>
      <c r="S86" s="240"/>
      <c r="T86" s="240"/>
      <c r="U86" s="240"/>
      <c r="V86" s="240">
        <f>SUM(V87:V110)</f>
        <v>0</v>
      </c>
      <c r="W86" s="240"/>
      <c r="X86" s="240"/>
      <c r="Y86" s="240"/>
      <c r="AG86" t="s">
        <v>92</v>
      </c>
    </row>
    <row r="87" spans="1:60" outlineLevel="1" x14ac:dyDescent="0.3">
      <c r="A87" s="248">
        <v>17</v>
      </c>
      <c r="B87" s="249" t="s">
        <v>166</v>
      </c>
      <c r="C87" s="264" t="s">
        <v>167</v>
      </c>
      <c r="D87" s="250" t="s">
        <v>168</v>
      </c>
      <c r="E87" s="251">
        <v>56</v>
      </c>
      <c r="F87" s="252"/>
      <c r="G87" s="253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2"/>
      <c r="S87" s="232" t="s">
        <v>126</v>
      </c>
      <c r="T87" s="232" t="s">
        <v>127</v>
      </c>
      <c r="U87" s="232">
        <v>0</v>
      </c>
      <c r="V87" s="232">
        <f>ROUND(E87*U87,2)</f>
        <v>0</v>
      </c>
      <c r="W87" s="232"/>
      <c r="X87" s="232" t="s">
        <v>97</v>
      </c>
      <c r="Y87" s="232" t="s">
        <v>98</v>
      </c>
      <c r="Z87" s="212"/>
      <c r="AA87" s="212"/>
      <c r="AB87" s="212"/>
      <c r="AC87" s="212"/>
      <c r="AD87" s="212"/>
      <c r="AE87" s="212"/>
      <c r="AF87" s="212"/>
      <c r="AG87" s="212" t="s">
        <v>99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3">
      <c r="A88" s="229"/>
      <c r="B88" s="230"/>
      <c r="C88" s="267" t="s">
        <v>128</v>
      </c>
      <c r="D88" s="260"/>
      <c r="E88" s="260"/>
      <c r="F88" s="260"/>
      <c r="G88" s="260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8" t="s">
        <v>130</v>
      </c>
      <c r="D89" s="236"/>
      <c r="E89" s="237"/>
      <c r="F89" s="238"/>
      <c r="G89" s="238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9" t="s">
        <v>193</v>
      </c>
      <c r="D90" s="262"/>
      <c r="E90" s="262"/>
      <c r="F90" s="262"/>
      <c r="G90" s="262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1" outlineLevel="3" x14ac:dyDescent="0.3">
      <c r="A91" s="229"/>
      <c r="B91" s="230"/>
      <c r="C91" s="269" t="s">
        <v>169</v>
      </c>
      <c r="D91" s="262"/>
      <c r="E91" s="262"/>
      <c r="F91" s="262"/>
      <c r="G91" s="26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129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61" t="str">
        <f>C91</f>
        <v>Sloupky jsou kotveny do základových patek z betonu C16/20 hloubka založení 0,9m. Velikost základových patek, zaoblení hran dle předpisu výrobce viz samostatná příloha.</v>
      </c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8" t="s">
        <v>130</v>
      </c>
      <c r="D92" s="236"/>
      <c r="E92" s="237"/>
      <c r="F92" s="238"/>
      <c r="G92" s="238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31.3" outlineLevel="3" x14ac:dyDescent="0.3">
      <c r="A93" s="229"/>
      <c r="B93" s="230"/>
      <c r="C93" s="269" t="s">
        <v>194</v>
      </c>
      <c r="D93" s="262"/>
      <c r="E93" s="262"/>
      <c r="F93" s="262"/>
      <c r="G93" s="26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129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61" t="str">
        <f>C93</f>
        <v>Konstrukce je vyrobena z konstrukční oceli opatřené zinkovým základem a následně vypalovanou barvou komaxit v odstínu RAL. Latě jsou vyrobeny z recyklovaného plastu. Osové rozestupy typových sloupků jsou 2,0m.</v>
      </c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9" t="s">
        <v>170</v>
      </c>
      <c r="D94" s="262"/>
      <c r="E94" s="262"/>
      <c r="F94" s="262"/>
      <c r="G94" s="262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3">
      <c r="A95" s="248">
        <v>18</v>
      </c>
      <c r="B95" s="249" t="s">
        <v>171</v>
      </c>
      <c r="C95" s="264" t="s">
        <v>172</v>
      </c>
      <c r="D95" s="250" t="s">
        <v>168</v>
      </c>
      <c r="E95" s="251">
        <v>1</v>
      </c>
      <c r="F95" s="252"/>
      <c r="G95" s="253">
        <f>ROUND(E95*F95,2)</f>
        <v>0</v>
      </c>
      <c r="H95" s="233"/>
      <c r="I95" s="232">
        <f>ROUND(E95*H95,2)</f>
        <v>0</v>
      </c>
      <c r="J95" s="233"/>
      <c r="K95" s="232">
        <f>ROUND(E95*J95,2)</f>
        <v>0</v>
      </c>
      <c r="L95" s="232">
        <v>21</v>
      </c>
      <c r="M95" s="232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2"/>
      <c r="S95" s="232" t="s">
        <v>126</v>
      </c>
      <c r="T95" s="232" t="s">
        <v>127</v>
      </c>
      <c r="U95" s="232">
        <v>0</v>
      </c>
      <c r="V95" s="232">
        <f>ROUND(E95*U95,2)</f>
        <v>0</v>
      </c>
      <c r="W95" s="232"/>
      <c r="X95" s="232" t="s">
        <v>97</v>
      </c>
      <c r="Y95" s="232" t="s">
        <v>98</v>
      </c>
      <c r="Z95" s="212"/>
      <c r="AA95" s="212"/>
      <c r="AB95" s="212"/>
      <c r="AC95" s="212"/>
      <c r="AD95" s="212"/>
      <c r="AE95" s="212"/>
      <c r="AF95" s="212"/>
      <c r="AG95" s="212" t="s">
        <v>99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3">
      <c r="A96" s="229"/>
      <c r="B96" s="230"/>
      <c r="C96" s="267" t="s">
        <v>128</v>
      </c>
      <c r="D96" s="260"/>
      <c r="E96" s="260"/>
      <c r="F96" s="260"/>
      <c r="G96" s="260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129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8" t="s">
        <v>130</v>
      </c>
      <c r="D97" s="236"/>
      <c r="E97" s="237"/>
      <c r="F97" s="238"/>
      <c r="G97" s="238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9" t="s">
        <v>193</v>
      </c>
      <c r="D98" s="262"/>
      <c r="E98" s="262"/>
      <c r="F98" s="262"/>
      <c r="G98" s="262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1" outlineLevel="3" x14ac:dyDescent="0.3">
      <c r="A99" s="229"/>
      <c r="B99" s="230"/>
      <c r="C99" s="269" t="s">
        <v>169</v>
      </c>
      <c r="D99" s="262"/>
      <c r="E99" s="262"/>
      <c r="F99" s="262"/>
      <c r="G99" s="26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61" t="str">
        <f>C99</f>
        <v>Sloupky jsou kotveny do základových patek z betonu C16/20 hloubka založení 0,9m. Velikost základových patek, zaoblení hran dle předpisu výrobce viz samostatná příloha.</v>
      </c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8" t="s">
        <v>130</v>
      </c>
      <c r="D100" s="236"/>
      <c r="E100" s="237"/>
      <c r="F100" s="238"/>
      <c r="G100" s="238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31.3" outlineLevel="3" x14ac:dyDescent="0.3">
      <c r="A101" s="229"/>
      <c r="B101" s="230"/>
      <c r="C101" s="269" t="s">
        <v>194</v>
      </c>
      <c r="D101" s="262"/>
      <c r="E101" s="262"/>
      <c r="F101" s="262"/>
      <c r="G101" s="262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129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61" t="str">
        <f>C101</f>
        <v>Konstrukce je vyrobena z konstrukční oceli opatřené zinkovým základem a následně vypalovanou barvou komaxit v odstínu RAL. Latě jsou vyrobeny z recyklovaného plastu. Osové rozestupy typových sloupků jsou 2,0m.</v>
      </c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9" t="s">
        <v>170</v>
      </c>
      <c r="D102" s="262"/>
      <c r="E102" s="262"/>
      <c r="F102" s="262"/>
      <c r="G102" s="26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0.6" outlineLevel="1" x14ac:dyDescent="0.3">
      <c r="A103" s="248">
        <v>19</v>
      </c>
      <c r="B103" s="249" t="s">
        <v>173</v>
      </c>
      <c r="C103" s="264" t="s">
        <v>174</v>
      </c>
      <c r="D103" s="250" t="s">
        <v>135</v>
      </c>
      <c r="E103" s="251">
        <v>1</v>
      </c>
      <c r="F103" s="252"/>
      <c r="G103" s="253">
        <f>ROUND(E103*F103,2)</f>
        <v>0</v>
      </c>
      <c r="H103" s="233"/>
      <c r="I103" s="232">
        <f>ROUND(E103*H103,2)</f>
        <v>0</v>
      </c>
      <c r="J103" s="233"/>
      <c r="K103" s="232">
        <f>ROUND(E103*J103,2)</f>
        <v>0</v>
      </c>
      <c r="L103" s="232">
        <v>21</v>
      </c>
      <c r="M103" s="232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2"/>
      <c r="S103" s="232" t="s">
        <v>126</v>
      </c>
      <c r="T103" s="232" t="s">
        <v>127</v>
      </c>
      <c r="U103" s="232">
        <v>0</v>
      </c>
      <c r="V103" s="232">
        <f>ROUND(E103*U103,2)</f>
        <v>0</v>
      </c>
      <c r="W103" s="232"/>
      <c r="X103" s="232" t="s">
        <v>97</v>
      </c>
      <c r="Y103" s="232" t="s">
        <v>98</v>
      </c>
      <c r="Z103" s="212"/>
      <c r="AA103" s="212"/>
      <c r="AB103" s="212"/>
      <c r="AC103" s="212"/>
      <c r="AD103" s="212"/>
      <c r="AE103" s="212"/>
      <c r="AF103" s="212"/>
      <c r="AG103" s="212" t="s">
        <v>99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3">
      <c r="A104" s="229"/>
      <c r="B104" s="230"/>
      <c r="C104" s="267" t="s">
        <v>128</v>
      </c>
      <c r="D104" s="260"/>
      <c r="E104" s="260"/>
      <c r="F104" s="260"/>
      <c r="G104" s="260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129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8" t="s">
        <v>130</v>
      </c>
      <c r="D105" s="236"/>
      <c r="E105" s="237"/>
      <c r="F105" s="238"/>
      <c r="G105" s="238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129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9" t="s">
        <v>193</v>
      </c>
      <c r="D106" s="262"/>
      <c r="E106" s="262"/>
      <c r="F106" s="262"/>
      <c r="G106" s="262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129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1" outlineLevel="3" x14ac:dyDescent="0.3">
      <c r="A107" s="229"/>
      <c r="B107" s="230"/>
      <c r="C107" s="269" t="s">
        <v>169</v>
      </c>
      <c r="D107" s="262"/>
      <c r="E107" s="262"/>
      <c r="F107" s="262"/>
      <c r="G107" s="26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61" t="str">
        <f>C107</f>
        <v>Sloupky jsou kotveny do základových patek z betonu C16/20 hloubka založení 0,9m. Velikost základových patek, zaoblení hran dle předpisu výrobce viz samostatná příloha.</v>
      </c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8" t="s">
        <v>130</v>
      </c>
      <c r="D108" s="236"/>
      <c r="E108" s="237"/>
      <c r="F108" s="238"/>
      <c r="G108" s="238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129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31.3" outlineLevel="3" x14ac:dyDescent="0.3">
      <c r="A109" s="229"/>
      <c r="B109" s="230"/>
      <c r="C109" s="269" t="s">
        <v>194</v>
      </c>
      <c r="D109" s="262"/>
      <c r="E109" s="262"/>
      <c r="F109" s="262"/>
      <c r="G109" s="262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129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61" t="str">
        <f>C109</f>
        <v>Konstrukce je vyrobena z konstrukční oceli opatřené zinkovým základem a následně vypalovanou barvou komaxit v odstínu RAL. Latě jsou vyrobeny z recyklovaného plastu. Osové rozestupy typových sloupků jsou 2,0m.</v>
      </c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9" t="s">
        <v>170</v>
      </c>
      <c r="D110" s="262"/>
      <c r="E110" s="262"/>
      <c r="F110" s="262"/>
      <c r="G110" s="26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129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3">
      <c r="A111" s="241" t="s">
        <v>91</v>
      </c>
      <c r="B111" s="242" t="s">
        <v>63</v>
      </c>
      <c r="C111" s="263" t="s">
        <v>29</v>
      </c>
      <c r="D111" s="243"/>
      <c r="E111" s="244"/>
      <c r="F111" s="245"/>
      <c r="G111" s="246">
        <f>SUMIF(AG112:AG120,"&lt;&gt;NOR",G112:G120)</f>
        <v>0</v>
      </c>
      <c r="H111" s="240"/>
      <c r="I111" s="240">
        <f>SUM(I112:I120)</f>
        <v>0</v>
      </c>
      <c r="J111" s="240"/>
      <c r="K111" s="240">
        <f>SUM(K112:K120)</f>
        <v>0</v>
      </c>
      <c r="L111" s="240"/>
      <c r="M111" s="240">
        <f>SUM(M112:M120)</f>
        <v>0</v>
      </c>
      <c r="N111" s="239"/>
      <c r="O111" s="239">
        <f>SUM(O112:O120)</f>
        <v>0</v>
      </c>
      <c r="P111" s="239"/>
      <c r="Q111" s="239">
        <f>SUM(Q112:Q120)</f>
        <v>0</v>
      </c>
      <c r="R111" s="240"/>
      <c r="S111" s="240"/>
      <c r="T111" s="240"/>
      <c r="U111" s="240"/>
      <c r="V111" s="240">
        <f>SUM(V112:V120)</f>
        <v>0</v>
      </c>
      <c r="W111" s="240"/>
      <c r="X111" s="240"/>
      <c r="Y111" s="240"/>
      <c r="AG111" t="s">
        <v>92</v>
      </c>
    </row>
    <row r="112" spans="1:60" outlineLevel="1" x14ac:dyDescent="0.3">
      <c r="A112" s="248">
        <v>20</v>
      </c>
      <c r="B112" s="249" t="s">
        <v>175</v>
      </c>
      <c r="C112" s="264" t="s">
        <v>176</v>
      </c>
      <c r="D112" s="250" t="s">
        <v>177</v>
      </c>
      <c r="E112" s="251">
        <v>1</v>
      </c>
      <c r="F112" s="252"/>
      <c r="G112" s="253">
        <f>ROUND(E112*F112,2)</f>
        <v>0</v>
      </c>
      <c r="H112" s="233"/>
      <c r="I112" s="232">
        <f>ROUND(E112*H112,2)</f>
        <v>0</v>
      </c>
      <c r="J112" s="233"/>
      <c r="K112" s="232">
        <f>ROUND(E112*J112,2)</f>
        <v>0</v>
      </c>
      <c r="L112" s="232">
        <v>21</v>
      </c>
      <c r="M112" s="232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2"/>
      <c r="S112" s="232" t="s">
        <v>96</v>
      </c>
      <c r="T112" s="232" t="s">
        <v>127</v>
      </c>
      <c r="U112" s="232">
        <v>0</v>
      </c>
      <c r="V112" s="232">
        <f>ROUND(E112*U112,2)</f>
        <v>0</v>
      </c>
      <c r="W112" s="232"/>
      <c r="X112" s="232" t="s">
        <v>178</v>
      </c>
      <c r="Y112" s="232" t="s">
        <v>98</v>
      </c>
      <c r="Z112" s="212"/>
      <c r="AA112" s="212"/>
      <c r="AB112" s="212"/>
      <c r="AC112" s="212"/>
      <c r="AD112" s="212"/>
      <c r="AE112" s="212"/>
      <c r="AF112" s="212"/>
      <c r="AG112" s="212" t="s">
        <v>179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67" t="s">
        <v>180</v>
      </c>
      <c r="D113" s="260"/>
      <c r="E113" s="260"/>
      <c r="F113" s="260"/>
      <c r="G113" s="260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61" t="str">
        <f>C113</f>
        <v>Zaměření a vytýčení stávajících inženýrských sítí v místě stavby z hlediska jejich ochrany při provádění stavby.</v>
      </c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3">
      <c r="A114" s="248">
        <v>21</v>
      </c>
      <c r="B114" s="249" t="s">
        <v>181</v>
      </c>
      <c r="C114" s="264" t="s">
        <v>182</v>
      </c>
      <c r="D114" s="250" t="s">
        <v>177</v>
      </c>
      <c r="E114" s="251">
        <v>1</v>
      </c>
      <c r="F114" s="252"/>
      <c r="G114" s="253">
        <f>ROUND(E114*F114,2)</f>
        <v>0</v>
      </c>
      <c r="H114" s="233"/>
      <c r="I114" s="232">
        <f>ROUND(E114*H114,2)</f>
        <v>0</v>
      </c>
      <c r="J114" s="233"/>
      <c r="K114" s="232">
        <f>ROUND(E114*J114,2)</f>
        <v>0</v>
      </c>
      <c r="L114" s="232">
        <v>21</v>
      </c>
      <c r="M114" s="232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2"/>
      <c r="S114" s="232" t="s">
        <v>96</v>
      </c>
      <c r="T114" s="232" t="s">
        <v>127</v>
      </c>
      <c r="U114" s="232">
        <v>0</v>
      </c>
      <c r="V114" s="232">
        <f>ROUND(E114*U114,2)</f>
        <v>0</v>
      </c>
      <c r="W114" s="232"/>
      <c r="X114" s="232" t="s">
        <v>178</v>
      </c>
      <c r="Y114" s="232" t="s">
        <v>98</v>
      </c>
      <c r="Z114" s="212"/>
      <c r="AA114" s="212"/>
      <c r="AB114" s="212"/>
      <c r="AC114" s="212"/>
      <c r="AD114" s="212"/>
      <c r="AE114" s="212"/>
      <c r="AF114" s="212"/>
      <c r="AG114" s="212" t="s">
        <v>179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3">
      <c r="A115" s="229"/>
      <c r="B115" s="230"/>
      <c r="C115" s="267" t="s">
        <v>183</v>
      </c>
      <c r="D115" s="260"/>
      <c r="E115" s="260"/>
      <c r="F115" s="260"/>
      <c r="G115" s="260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129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3">
      <c r="A116" s="248">
        <v>22</v>
      </c>
      <c r="B116" s="249" t="s">
        <v>184</v>
      </c>
      <c r="C116" s="264" t="s">
        <v>185</v>
      </c>
      <c r="D116" s="250" t="s">
        <v>177</v>
      </c>
      <c r="E116" s="251">
        <v>1</v>
      </c>
      <c r="F116" s="252"/>
      <c r="G116" s="253">
        <f>ROUND(E116*F116,2)</f>
        <v>0</v>
      </c>
      <c r="H116" s="233"/>
      <c r="I116" s="232">
        <f>ROUND(E116*H116,2)</f>
        <v>0</v>
      </c>
      <c r="J116" s="233"/>
      <c r="K116" s="232">
        <f>ROUND(E116*J116,2)</f>
        <v>0</v>
      </c>
      <c r="L116" s="232">
        <v>21</v>
      </c>
      <c r="M116" s="232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2"/>
      <c r="S116" s="232" t="s">
        <v>96</v>
      </c>
      <c r="T116" s="232" t="s">
        <v>127</v>
      </c>
      <c r="U116" s="232">
        <v>0</v>
      </c>
      <c r="V116" s="232">
        <f>ROUND(E116*U116,2)</f>
        <v>0</v>
      </c>
      <c r="W116" s="232"/>
      <c r="X116" s="232" t="s">
        <v>178</v>
      </c>
      <c r="Y116" s="232" t="s">
        <v>98</v>
      </c>
      <c r="Z116" s="212"/>
      <c r="AA116" s="212"/>
      <c r="AB116" s="212"/>
      <c r="AC116" s="212"/>
      <c r="AD116" s="212"/>
      <c r="AE116" s="212"/>
      <c r="AF116" s="212"/>
      <c r="AG116" s="212" t="s">
        <v>179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3">
      <c r="A117" s="229"/>
      <c r="B117" s="230"/>
      <c r="C117" s="267" t="s">
        <v>186</v>
      </c>
      <c r="D117" s="260"/>
      <c r="E117" s="260"/>
      <c r="F117" s="260"/>
      <c r="G117" s="260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68" t="s">
        <v>130</v>
      </c>
      <c r="D118" s="236"/>
      <c r="E118" s="237"/>
      <c r="F118" s="238"/>
      <c r="G118" s="238"/>
      <c r="H118" s="232"/>
      <c r="I118" s="232"/>
      <c r="J118" s="232"/>
      <c r="K118" s="232"/>
      <c r="L118" s="232"/>
      <c r="M118" s="232"/>
      <c r="N118" s="231"/>
      <c r="O118" s="231"/>
      <c r="P118" s="231"/>
      <c r="Q118" s="231"/>
      <c r="R118" s="232"/>
      <c r="S118" s="232"/>
      <c r="T118" s="232"/>
      <c r="U118" s="232"/>
      <c r="V118" s="232"/>
      <c r="W118" s="232"/>
      <c r="X118" s="232"/>
      <c r="Y118" s="232"/>
      <c r="Z118" s="212"/>
      <c r="AA118" s="212"/>
      <c r="AB118" s="212"/>
      <c r="AC118" s="212"/>
      <c r="AD118" s="212"/>
      <c r="AE118" s="212"/>
      <c r="AF118" s="212"/>
      <c r="AG118" s="212" t="s">
        <v>129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1" outlineLevel="3" x14ac:dyDescent="0.3">
      <c r="A119" s="229"/>
      <c r="B119" s="230"/>
      <c r="C119" s="269" t="s">
        <v>187</v>
      </c>
      <c r="D119" s="262"/>
      <c r="E119" s="262"/>
      <c r="F119" s="262"/>
      <c r="G119" s="26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61" t="str">
        <f>C119</f>
        <v>Kompletační činnost  (zkoušky, revize, atesty, vzorkování, dodrř´žování BOZP, úklid na staveništi, dokumnetace skutečnho provedení aj.)</v>
      </c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3">
      <c r="A120" s="248">
        <v>23</v>
      </c>
      <c r="B120" s="249" t="s">
        <v>188</v>
      </c>
      <c r="C120" s="264" t="s">
        <v>189</v>
      </c>
      <c r="D120" s="250" t="s">
        <v>125</v>
      </c>
      <c r="E120" s="251">
        <v>1</v>
      </c>
      <c r="F120" s="252"/>
      <c r="G120" s="253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2"/>
      <c r="S120" s="232" t="s">
        <v>126</v>
      </c>
      <c r="T120" s="232" t="s">
        <v>127</v>
      </c>
      <c r="U120" s="232">
        <v>0</v>
      </c>
      <c r="V120" s="232">
        <f>ROUND(E120*U120,2)</f>
        <v>0</v>
      </c>
      <c r="W120" s="232"/>
      <c r="X120" s="232" t="s">
        <v>178</v>
      </c>
      <c r="Y120" s="232" t="s">
        <v>98</v>
      </c>
      <c r="Z120" s="212"/>
      <c r="AA120" s="212"/>
      <c r="AB120" s="212"/>
      <c r="AC120" s="212"/>
      <c r="AD120" s="212"/>
      <c r="AE120" s="212"/>
      <c r="AF120" s="212"/>
      <c r="AG120" s="212" t="s">
        <v>179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3">
      <c r="A121" s="3"/>
      <c r="B121" s="4"/>
      <c r="C121" s="270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AE121">
        <v>12</v>
      </c>
      <c r="AF121">
        <v>21</v>
      </c>
      <c r="AG121" t="s">
        <v>77</v>
      </c>
    </row>
    <row r="122" spans="1:60" x14ac:dyDescent="0.3">
      <c r="A122" s="215"/>
      <c r="B122" s="216" t="s">
        <v>31</v>
      </c>
      <c r="C122" s="271"/>
      <c r="D122" s="217"/>
      <c r="E122" s="218"/>
      <c r="F122" s="218"/>
      <c r="G122" s="247">
        <f>G8+G16+G18+G86+G111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AE122">
        <f>SUMIF(L7:L120,AE121,G7:G120)</f>
        <v>0</v>
      </c>
      <c r="AF122">
        <f>SUMIF(L7:L120,AF121,G7:G120)</f>
        <v>0</v>
      </c>
      <c r="AG122" t="s">
        <v>190</v>
      </c>
    </row>
    <row r="123" spans="1:60" x14ac:dyDescent="0.3">
      <c r="A123" s="3"/>
      <c r="B123" s="4"/>
      <c r="C123" s="270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3">
      <c r="A124" s="3"/>
      <c r="B124" s="4"/>
      <c r="C124" s="270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3">
      <c r="A125" s="219" t="s">
        <v>191</v>
      </c>
      <c r="B125" s="219"/>
      <c r="C125" s="272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3">
      <c r="A126" s="220"/>
      <c r="B126" s="221"/>
      <c r="C126" s="273"/>
      <c r="D126" s="221"/>
      <c r="E126" s="221"/>
      <c r="F126" s="221"/>
      <c r="G126" s="222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AG126" t="s">
        <v>192</v>
      </c>
    </row>
    <row r="127" spans="1:60" x14ac:dyDescent="0.3">
      <c r="A127" s="223"/>
      <c r="B127" s="224"/>
      <c r="C127" s="274"/>
      <c r="D127" s="224"/>
      <c r="E127" s="224"/>
      <c r="F127" s="224"/>
      <c r="G127" s="225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3">
      <c r="A128" s="223"/>
      <c r="B128" s="224"/>
      <c r="C128" s="274"/>
      <c r="D128" s="224"/>
      <c r="E128" s="224"/>
      <c r="F128" s="224"/>
      <c r="G128" s="225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3">
      <c r="A129" s="223"/>
      <c r="B129" s="224"/>
      <c r="C129" s="274"/>
      <c r="D129" s="224"/>
      <c r="E129" s="224"/>
      <c r="F129" s="224"/>
      <c r="G129" s="225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33" x14ac:dyDescent="0.3">
      <c r="A130" s="226"/>
      <c r="B130" s="227"/>
      <c r="C130" s="275"/>
      <c r="D130" s="227"/>
      <c r="E130" s="227"/>
      <c r="F130" s="227"/>
      <c r="G130" s="228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33" x14ac:dyDescent="0.3">
      <c r="A131" s="3"/>
      <c r="B131" s="4"/>
      <c r="C131" s="270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3">
      <c r="C132" s="276"/>
      <c r="D132" s="10"/>
      <c r="AG132" t="s">
        <v>195</v>
      </c>
    </row>
    <row r="133" spans="1:33" x14ac:dyDescent="0.3">
      <c r="D133" s="10"/>
    </row>
    <row r="134" spans="1:33" x14ac:dyDescent="0.3">
      <c r="D134" s="10"/>
    </row>
    <row r="135" spans="1:33" x14ac:dyDescent="0.3">
      <c r="D135" s="10"/>
    </row>
    <row r="136" spans="1:33" x14ac:dyDescent="0.3">
      <c r="D136" s="10"/>
    </row>
    <row r="137" spans="1:33" x14ac:dyDescent="0.3">
      <c r="D137" s="10"/>
    </row>
    <row r="138" spans="1:33" x14ac:dyDescent="0.3">
      <c r="D138" s="10"/>
    </row>
    <row r="139" spans="1:33" x14ac:dyDescent="0.3">
      <c r="D139" s="10"/>
    </row>
    <row r="140" spans="1:33" x14ac:dyDescent="0.3">
      <c r="D140" s="10"/>
    </row>
    <row r="141" spans="1:33" x14ac:dyDescent="0.3">
      <c r="D141" s="10"/>
    </row>
    <row r="142" spans="1:33" x14ac:dyDescent="0.3">
      <c r="D142" s="10"/>
    </row>
    <row r="143" spans="1:33" x14ac:dyDescent="0.3">
      <c r="D143" s="10"/>
    </row>
    <row r="144" spans="1:33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63">
    <mergeCell ref="C110:G110"/>
    <mergeCell ref="C113:G113"/>
    <mergeCell ref="C115:G115"/>
    <mergeCell ref="C117:G117"/>
    <mergeCell ref="C119:G119"/>
    <mergeCell ref="C101:G101"/>
    <mergeCell ref="C102:G102"/>
    <mergeCell ref="C104:G104"/>
    <mergeCell ref="C106:G106"/>
    <mergeCell ref="C107:G107"/>
    <mergeCell ref="C109:G109"/>
    <mergeCell ref="C91:G91"/>
    <mergeCell ref="C93:G93"/>
    <mergeCell ref="C94:G94"/>
    <mergeCell ref="C96:G96"/>
    <mergeCell ref="C98:G98"/>
    <mergeCell ref="C99:G99"/>
    <mergeCell ref="C80:G80"/>
    <mergeCell ref="C82:G82"/>
    <mergeCell ref="C84:G84"/>
    <mergeCell ref="C85:G85"/>
    <mergeCell ref="C88:G88"/>
    <mergeCell ref="C90:G90"/>
    <mergeCell ref="C69:G69"/>
    <mergeCell ref="C71:G71"/>
    <mergeCell ref="C73:G73"/>
    <mergeCell ref="C74:G74"/>
    <mergeCell ref="C76:G76"/>
    <mergeCell ref="C78:G78"/>
    <mergeCell ref="C59:G59"/>
    <mergeCell ref="C60:G60"/>
    <mergeCell ref="C62:G62"/>
    <mergeCell ref="C64:G64"/>
    <mergeCell ref="C66:G66"/>
    <mergeCell ref="C67:G67"/>
    <mergeCell ref="C49:G49"/>
    <mergeCell ref="C51:G51"/>
    <mergeCell ref="C52:G52"/>
    <mergeCell ref="C54:G54"/>
    <mergeCell ref="C56:G56"/>
    <mergeCell ref="C58:G58"/>
    <mergeCell ref="C38:G38"/>
    <mergeCell ref="C40:G40"/>
    <mergeCell ref="C42:G42"/>
    <mergeCell ref="C44:G44"/>
    <mergeCell ref="C45:G45"/>
    <mergeCell ref="C47:G47"/>
    <mergeCell ref="C28:G28"/>
    <mergeCell ref="C30:G30"/>
    <mergeCell ref="C31:G31"/>
    <mergeCell ref="C33:G33"/>
    <mergeCell ref="C35:G35"/>
    <mergeCell ref="C37:G37"/>
    <mergeCell ref="A1:G1"/>
    <mergeCell ref="C2:G2"/>
    <mergeCell ref="C3:G3"/>
    <mergeCell ref="C4:G4"/>
    <mergeCell ref="A125:C125"/>
    <mergeCell ref="A126:G130"/>
    <mergeCell ref="C20:G20"/>
    <mergeCell ref="C22:G22"/>
    <mergeCell ref="C24:G24"/>
    <mergeCell ref="C26:G2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2024-03-19T10:41:43Z</dcterms:modified>
</cp:coreProperties>
</file>